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1.asic.gov.au\ds\userHome\joel.mitchell\Desktop\TSA Spreadsheets\"/>
    </mc:Choice>
  </mc:AlternateContent>
  <xr:revisionPtr revIDLastSave="0" documentId="10_ncr:100000_{1B90BB58-81A4-4332-87B7-0D9C82A6A9BD}" xr6:coauthVersionLast="31" xr6:coauthVersionMax="31" xr10:uidLastSave="{00000000-0000-0000-0000-000000000000}"/>
  <bookViews>
    <workbookView xWindow="0" yWindow="0" windowWidth="23550" windowHeight="9780" activeTab="1" xr2:uid="{90DFEBC3-C0DA-47A0-B778-126CD77FCD85}"/>
  </bookViews>
  <sheets>
    <sheet name="Requirements" sheetId="2" r:id="rId1"/>
    <sheet name="Savings" sheetId="3" r:id="rId2"/>
    <sheet name="Sheet1" sheetId="5" r:id="rId3"/>
    <sheet name="Combined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H13" i="5" s="1"/>
  <c r="H11" i="5"/>
  <c r="H12" i="5"/>
  <c r="H14" i="5"/>
  <c r="H16" i="5"/>
  <c r="D16" i="5"/>
  <c r="C16" i="5"/>
  <c r="C13" i="5"/>
  <c r="C14" i="5"/>
  <c r="C15" i="5"/>
  <c r="C12" i="5"/>
  <c r="D9" i="5"/>
  <c r="D12" i="5" s="1"/>
  <c r="C6" i="5"/>
  <c r="C11" i="5" s="1"/>
  <c r="D11" i="5" s="1"/>
  <c r="E11" i="5" s="1"/>
  <c r="F11" i="5" s="1"/>
  <c r="G11" i="5" s="1"/>
  <c r="H18" i="5" l="1"/>
  <c r="H15" i="5"/>
  <c r="C18" i="5"/>
  <c r="E9" i="5"/>
  <c r="E16" i="5" s="1"/>
  <c r="D15" i="5"/>
  <c r="D14" i="5"/>
  <c r="D13" i="5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G27" i="2"/>
  <c r="H27" i="2"/>
  <c r="F27" i="2"/>
  <c r="D9" i="3"/>
  <c r="D3" i="4" s="1"/>
  <c r="E9" i="3"/>
  <c r="E3" i="4" s="1"/>
  <c r="C9" i="3"/>
  <c r="C3" i="4" s="1"/>
  <c r="B9" i="3"/>
  <c r="B3" i="4" s="1"/>
  <c r="D18" i="5" l="1"/>
  <c r="F9" i="5"/>
  <c r="F16" i="5" s="1"/>
  <c r="E12" i="5"/>
  <c r="E13" i="5"/>
  <c r="E14" i="5"/>
  <c r="E15" i="5"/>
  <c r="D10" i="3"/>
  <c r="F3" i="4"/>
  <c r="B4" i="4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C10" i="3"/>
  <c r="C4" i="4" s="1"/>
  <c r="H3" i="4"/>
  <c r="G4" i="4"/>
  <c r="G3" i="4"/>
  <c r="M3" i="4" s="1"/>
  <c r="H4" i="4"/>
  <c r="J3" i="4"/>
  <c r="D4" i="4"/>
  <c r="D11" i="3"/>
  <c r="L3" i="4"/>
  <c r="I3" i="4"/>
  <c r="E10" i="3"/>
  <c r="E18" i="5" l="1"/>
  <c r="G9" i="5"/>
  <c r="G16" i="5" s="1"/>
  <c r="F12" i="5"/>
  <c r="F13" i="5"/>
  <c r="F14" i="5"/>
  <c r="F15" i="5"/>
  <c r="K3" i="4"/>
  <c r="C11" i="3"/>
  <c r="F4" i="4"/>
  <c r="J4" i="4" s="1"/>
  <c r="B5" i="4"/>
  <c r="D12" i="3"/>
  <c r="D5" i="4"/>
  <c r="C5" i="4"/>
  <c r="C12" i="3"/>
  <c r="E4" i="4"/>
  <c r="E11" i="3"/>
  <c r="G12" i="5" l="1"/>
  <c r="G18" i="5" s="1"/>
  <c r="G13" i="5"/>
  <c r="G14" i="5"/>
  <c r="G15" i="5"/>
  <c r="F18" i="5"/>
  <c r="L4" i="4"/>
  <c r="F5" i="4"/>
  <c r="B6" i="4"/>
  <c r="G5" i="4"/>
  <c r="H5" i="4"/>
  <c r="M4" i="4"/>
  <c r="I4" i="4"/>
  <c r="K4" i="4" s="1"/>
  <c r="D13" i="3"/>
  <c r="D6" i="4"/>
  <c r="C13" i="3"/>
  <c r="C6" i="4"/>
  <c r="E12" i="3"/>
  <c r="E5" i="4"/>
  <c r="I5" i="4" s="1"/>
  <c r="J5" i="4" l="1"/>
  <c r="K5" i="4" s="1"/>
  <c r="F6" i="4"/>
  <c r="G6" i="4"/>
  <c r="H6" i="4"/>
  <c r="B7" i="4"/>
  <c r="M5" i="4"/>
  <c r="L5" i="4"/>
  <c r="D14" i="3"/>
  <c r="D7" i="4"/>
  <c r="C14" i="3"/>
  <c r="C7" i="4"/>
  <c r="E13" i="3"/>
  <c r="E6" i="4"/>
  <c r="L6" i="4" l="1"/>
  <c r="F7" i="4"/>
  <c r="G7" i="4"/>
  <c r="H7" i="4"/>
  <c r="B8" i="4"/>
  <c r="J6" i="4"/>
  <c r="M6" i="4"/>
  <c r="I6" i="4"/>
  <c r="K6" i="4" s="1"/>
  <c r="D15" i="3"/>
  <c r="D8" i="4"/>
  <c r="C15" i="3"/>
  <c r="C8" i="4"/>
  <c r="E14" i="3"/>
  <c r="E7" i="4"/>
  <c r="M7" i="4" l="1"/>
  <c r="J7" i="4"/>
  <c r="F8" i="4"/>
  <c r="G8" i="4"/>
  <c r="H8" i="4"/>
  <c r="B9" i="4"/>
  <c r="I7" i="4"/>
  <c r="K7" i="4" s="1"/>
  <c r="L7" i="4"/>
  <c r="D16" i="3"/>
  <c r="D9" i="4"/>
  <c r="C16" i="3"/>
  <c r="C9" i="4"/>
  <c r="E15" i="3"/>
  <c r="E8" i="4"/>
  <c r="I8" i="4" s="1"/>
  <c r="J8" i="4" l="1"/>
  <c r="K8" i="4" s="1"/>
  <c r="F9" i="4"/>
  <c r="G9" i="4"/>
  <c r="H9" i="4"/>
  <c r="B10" i="4"/>
  <c r="L8" i="4"/>
  <c r="M8" i="4"/>
  <c r="D10" i="4"/>
  <c r="D17" i="3"/>
  <c r="C17" i="3"/>
  <c r="C10" i="4"/>
  <c r="E16" i="3"/>
  <c r="E9" i="4"/>
  <c r="L9" i="4" l="1"/>
  <c r="F10" i="4"/>
  <c r="G10" i="4"/>
  <c r="H10" i="4"/>
  <c r="B11" i="4"/>
  <c r="J9" i="4"/>
  <c r="I9" i="4"/>
  <c r="M9" i="4"/>
  <c r="D18" i="3"/>
  <c r="D11" i="4"/>
  <c r="C11" i="4"/>
  <c r="C18" i="3"/>
  <c r="E10" i="4"/>
  <c r="E17" i="3"/>
  <c r="J10" i="4" l="1"/>
  <c r="M10" i="4"/>
  <c r="K9" i="4"/>
  <c r="F11" i="4"/>
  <c r="G11" i="4"/>
  <c r="H11" i="4"/>
  <c r="B12" i="4"/>
  <c r="I10" i="4"/>
  <c r="K10" i="4" s="1"/>
  <c r="L10" i="4"/>
  <c r="D12" i="4"/>
  <c r="D19" i="3"/>
  <c r="C19" i="3"/>
  <c r="C12" i="4"/>
  <c r="E11" i="4"/>
  <c r="E18" i="3"/>
  <c r="L11" i="4" l="1"/>
  <c r="F12" i="4"/>
  <c r="G12" i="4"/>
  <c r="H12" i="4"/>
  <c r="B13" i="4"/>
  <c r="J11" i="4"/>
  <c r="I11" i="4"/>
  <c r="M11" i="4"/>
  <c r="D20" i="3"/>
  <c r="D13" i="4"/>
  <c r="C13" i="4"/>
  <c r="C20" i="3"/>
  <c r="E12" i="4"/>
  <c r="E19" i="3"/>
  <c r="M12" i="4" l="1"/>
  <c r="K11" i="4"/>
  <c r="F13" i="4"/>
  <c r="J13" i="4" s="1"/>
  <c r="G13" i="4"/>
  <c r="H13" i="4"/>
  <c r="B14" i="4"/>
  <c r="J12" i="4"/>
  <c r="L12" i="4"/>
  <c r="I12" i="4"/>
  <c r="K12" i="4" s="1"/>
  <c r="D14" i="4"/>
  <c r="D21" i="3"/>
  <c r="C21" i="3"/>
  <c r="C14" i="4"/>
  <c r="E13" i="4"/>
  <c r="E20" i="3"/>
  <c r="L13" i="4" l="1"/>
  <c r="F14" i="4"/>
  <c r="G14" i="4"/>
  <c r="H14" i="4"/>
  <c r="B15" i="4"/>
  <c r="M13" i="4"/>
  <c r="I13" i="4"/>
  <c r="K13" i="4" s="1"/>
  <c r="D22" i="3"/>
  <c r="D15" i="4"/>
  <c r="C15" i="4"/>
  <c r="C22" i="3"/>
  <c r="E14" i="4"/>
  <c r="E21" i="3"/>
  <c r="M14" i="4" l="1"/>
  <c r="J14" i="4"/>
  <c r="F15" i="4"/>
  <c r="G15" i="4"/>
  <c r="H15" i="4"/>
  <c r="B16" i="4"/>
  <c r="I14" i="4"/>
  <c r="K14" i="4" s="1"/>
  <c r="L14" i="4"/>
  <c r="D16" i="4"/>
  <c r="D23" i="3"/>
  <c r="C23" i="3"/>
  <c r="C16" i="4"/>
  <c r="E15" i="4"/>
  <c r="L15" i="4" s="1"/>
  <c r="E22" i="3"/>
  <c r="J15" i="4" l="1"/>
  <c r="F16" i="4"/>
  <c r="G16" i="4"/>
  <c r="H16" i="4"/>
  <c r="B17" i="4"/>
  <c r="I15" i="4"/>
  <c r="K15" i="4" s="1"/>
  <c r="M15" i="4"/>
  <c r="D24" i="3"/>
  <c r="D17" i="4"/>
  <c r="C17" i="4"/>
  <c r="C24" i="3"/>
  <c r="E16" i="4"/>
  <c r="E23" i="3"/>
  <c r="M16" i="4" l="1"/>
  <c r="J16" i="4"/>
  <c r="F17" i="4"/>
  <c r="G17" i="4"/>
  <c r="H17" i="4"/>
  <c r="B18" i="4"/>
  <c r="L16" i="4"/>
  <c r="I16" i="4"/>
  <c r="K16" i="4" s="1"/>
  <c r="D18" i="4"/>
  <c r="D25" i="3"/>
  <c r="C25" i="3"/>
  <c r="C18" i="4"/>
  <c r="E24" i="3"/>
  <c r="E17" i="4"/>
  <c r="L17" i="4" l="1"/>
  <c r="J17" i="4"/>
  <c r="F18" i="4"/>
  <c r="G18" i="4"/>
  <c r="H18" i="4"/>
  <c r="B19" i="4"/>
  <c r="I17" i="4"/>
  <c r="K17" i="4" s="1"/>
  <c r="M17" i="4"/>
  <c r="D26" i="3"/>
  <c r="D19" i="4"/>
  <c r="C19" i="4"/>
  <c r="C26" i="3"/>
  <c r="E18" i="4"/>
  <c r="E25" i="3"/>
  <c r="M18" i="4" l="1"/>
  <c r="J18" i="4"/>
  <c r="F19" i="4"/>
  <c r="G19" i="4"/>
  <c r="H19" i="4"/>
  <c r="B20" i="4"/>
  <c r="I18" i="4"/>
  <c r="K18" i="4" s="1"/>
  <c r="L18" i="4"/>
  <c r="D20" i="4"/>
  <c r="D27" i="3"/>
  <c r="C27" i="3"/>
  <c r="C20" i="4"/>
  <c r="E26" i="3"/>
  <c r="E19" i="4"/>
  <c r="L19" i="4" l="1"/>
  <c r="F20" i="4"/>
  <c r="G20" i="4"/>
  <c r="H20" i="4"/>
  <c r="B21" i="4"/>
  <c r="J19" i="4"/>
  <c r="I19" i="4"/>
  <c r="K19" i="4" s="1"/>
  <c r="M19" i="4"/>
  <c r="D21" i="4"/>
  <c r="D28" i="3"/>
  <c r="C21" i="4"/>
  <c r="C28" i="3"/>
  <c r="E20" i="4"/>
  <c r="E27" i="3"/>
  <c r="M20" i="4" l="1"/>
  <c r="J20" i="4"/>
  <c r="F21" i="4"/>
  <c r="G21" i="4"/>
  <c r="H21" i="4"/>
  <c r="B22" i="4"/>
  <c r="I20" i="4"/>
  <c r="K20" i="4" s="1"/>
  <c r="L20" i="4"/>
  <c r="D22" i="4"/>
  <c r="D29" i="3"/>
  <c r="C29" i="3"/>
  <c r="C22" i="4"/>
  <c r="E28" i="3"/>
  <c r="E21" i="4"/>
  <c r="L21" i="4" l="1"/>
  <c r="J21" i="4"/>
  <c r="F22" i="4"/>
  <c r="G22" i="4"/>
  <c r="H22" i="4"/>
  <c r="B23" i="4"/>
  <c r="I21" i="4"/>
  <c r="K21" i="4" s="1"/>
  <c r="M21" i="4"/>
  <c r="D30" i="3"/>
  <c r="D23" i="4"/>
  <c r="C23" i="4"/>
  <c r="C30" i="3"/>
  <c r="E22" i="4"/>
  <c r="E29" i="3"/>
  <c r="M22" i="4" l="1"/>
  <c r="J22" i="4"/>
  <c r="F23" i="4"/>
  <c r="G23" i="4"/>
  <c r="H23" i="4"/>
  <c r="B24" i="4"/>
  <c r="I22" i="4"/>
  <c r="K22" i="4" s="1"/>
  <c r="L22" i="4"/>
  <c r="D24" i="4"/>
  <c r="D31" i="3"/>
  <c r="C31" i="3"/>
  <c r="C24" i="4"/>
  <c r="E30" i="3"/>
  <c r="E23" i="4"/>
  <c r="L23" i="4" l="1"/>
  <c r="J23" i="4"/>
  <c r="F24" i="4"/>
  <c r="G24" i="4"/>
  <c r="H24" i="4"/>
  <c r="B25" i="4"/>
  <c r="I23" i="4"/>
  <c r="K23" i="4" s="1"/>
  <c r="M23" i="4"/>
  <c r="D32" i="3"/>
  <c r="D25" i="4"/>
  <c r="C25" i="4"/>
  <c r="C32" i="3"/>
  <c r="E24" i="4"/>
  <c r="M24" i="4" s="1"/>
  <c r="E31" i="3"/>
  <c r="J24" i="4" l="1"/>
  <c r="F25" i="4"/>
  <c r="G25" i="4"/>
  <c r="H25" i="4"/>
  <c r="B26" i="4"/>
  <c r="L24" i="4"/>
  <c r="I24" i="4"/>
  <c r="K24" i="4" s="1"/>
  <c r="D26" i="4"/>
  <c r="D33" i="3"/>
  <c r="C33" i="3"/>
  <c r="C26" i="4"/>
  <c r="E32" i="3"/>
  <c r="E25" i="4"/>
  <c r="L25" i="4" s="1"/>
  <c r="J25" i="4" l="1"/>
  <c r="F26" i="4"/>
  <c r="G26" i="4"/>
  <c r="H26" i="4"/>
  <c r="B27" i="4"/>
  <c r="I25" i="4"/>
  <c r="M25" i="4"/>
  <c r="D27" i="4"/>
  <c r="D34" i="3"/>
  <c r="C27" i="4"/>
  <c r="C34" i="3"/>
  <c r="E26" i="4"/>
  <c r="E33" i="3"/>
  <c r="M26" i="4" l="1"/>
  <c r="K25" i="4"/>
  <c r="J26" i="4"/>
  <c r="F27" i="4"/>
  <c r="G27" i="4"/>
  <c r="H27" i="4"/>
  <c r="B28" i="4"/>
  <c r="L26" i="4"/>
  <c r="I26" i="4"/>
  <c r="K26" i="4" s="1"/>
  <c r="D28" i="4"/>
  <c r="D35" i="3"/>
  <c r="C35" i="3"/>
  <c r="C28" i="4"/>
  <c r="E34" i="3"/>
  <c r="E27" i="4"/>
  <c r="L27" i="4" s="1"/>
  <c r="J27" i="4" l="1"/>
  <c r="F28" i="4"/>
  <c r="G28" i="4"/>
  <c r="H28" i="4"/>
  <c r="B29" i="4"/>
  <c r="M27" i="4"/>
  <c r="I27" i="4"/>
  <c r="K27" i="4" s="1"/>
  <c r="D29" i="4"/>
  <c r="D36" i="3"/>
  <c r="C29" i="4"/>
  <c r="C36" i="3"/>
  <c r="E28" i="4"/>
  <c r="E35" i="3"/>
  <c r="L28" i="4" l="1"/>
  <c r="J28" i="4"/>
  <c r="F29" i="4"/>
  <c r="G29" i="4"/>
  <c r="H29" i="4"/>
  <c r="B30" i="4"/>
  <c r="M28" i="4"/>
  <c r="I28" i="4"/>
  <c r="K28" i="4" s="1"/>
  <c r="D30" i="4"/>
  <c r="D37" i="3"/>
  <c r="C30" i="4"/>
  <c r="C37" i="3"/>
  <c r="E29" i="4"/>
  <c r="E36" i="3"/>
  <c r="L29" i="4" l="1"/>
  <c r="J29" i="4"/>
  <c r="F30" i="4"/>
  <c r="J30" i="4" s="1"/>
  <c r="G30" i="4"/>
  <c r="H30" i="4"/>
  <c r="B31" i="4"/>
  <c r="I29" i="4"/>
  <c r="K29" i="4" s="1"/>
  <c r="M29" i="4"/>
  <c r="D31" i="4"/>
  <c r="D38" i="3"/>
  <c r="C31" i="4"/>
  <c r="C38" i="3"/>
  <c r="E30" i="4"/>
  <c r="E37" i="3"/>
  <c r="L30" i="4" l="1"/>
  <c r="F31" i="4"/>
  <c r="G31" i="4"/>
  <c r="H31" i="4"/>
  <c r="B32" i="4"/>
  <c r="I30" i="4"/>
  <c r="K30" i="4" s="1"/>
  <c r="M30" i="4"/>
  <c r="D32" i="4"/>
  <c r="D39" i="3"/>
  <c r="C32" i="4"/>
  <c r="C39" i="3"/>
  <c r="E31" i="4"/>
  <c r="E38" i="3"/>
  <c r="L31" i="4" l="1"/>
  <c r="J31" i="4"/>
  <c r="F32" i="4"/>
  <c r="G32" i="4"/>
  <c r="H32" i="4"/>
  <c r="B33" i="4"/>
  <c r="I31" i="4"/>
  <c r="K31" i="4" s="1"/>
  <c r="M31" i="4"/>
  <c r="D33" i="4"/>
  <c r="D40" i="3"/>
  <c r="C33" i="4"/>
  <c r="C40" i="3"/>
  <c r="E32" i="4"/>
  <c r="E39" i="3"/>
  <c r="J32" i="4" l="1"/>
  <c r="L32" i="4"/>
  <c r="F33" i="4"/>
  <c r="G33" i="4"/>
  <c r="H33" i="4"/>
  <c r="B34" i="4"/>
  <c r="I32" i="4"/>
  <c r="K32" i="4" s="1"/>
  <c r="M32" i="4"/>
  <c r="D34" i="4"/>
  <c r="D41" i="3"/>
  <c r="C34" i="4"/>
  <c r="C41" i="3"/>
  <c r="E33" i="4"/>
  <c r="E40" i="3"/>
  <c r="F34" i="4" l="1"/>
  <c r="G34" i="4"/>
  <c r="H34" i="4"/>
  <c r="B35" i="4"/>
  <c r="M33" i="4"/>
  <c r="J33" i="4"/>
  <c r="L33" i="4"/>
  <c r="I33" i="4"/>
  <c r="K33" i="4" s="1"/>
  <c r="D35" i="4"/>
  <c r="D42" i="3"/>
  <c r="C35" i="4"/>
  <c r="C42" i="3"/>
  <c r="E34" i="4"/>
  <c r="E41" i="3"/>
  <c r="L34" i="4" l="1"/>
  <c r="F35" i="4"/>
  <c r="G35" i="4"/>
  <c r="H35" i="4"/>
  <c r="B36" i="4"/>
  <c r="J34" i="4"/>
  <c r="I34" i="4"/>
  <c r="M34" i="4"/>
  <c r="D36" i="4"/>
  <c r="D43" i="3"/>
  <c r="C36" i="4"/>
  <c r="C43" i="3"/>
  <c r="E35" i="4"/>
  <c r="E42" i="3"/>
  <c r="J35" i="4" l="1"/>
  <c r="L35" i="4"/>
  <c r="K34" i="4"/>
  <c r="F36" i="4"/>
  <c r="G36" i="4"/>
  <c r="H36" i="4"/>
  <c r="B37" i="4"/>
  <c r="I35" i="4"/>
  <c r="K35" i="4" s="1"/>
  <c r="M35" i="4"/>
  <c r="D37" i="4"/>
  <c r="D44" i="3"/>
  <c r="C37" i="4"/>
  <c r="C44" i="3"/>
  <c r="E36" i="4"/>
  <c r="E43" i="3"/>
  <c r="L36" i="4" l="1"/>
  <c r="J36" i="4"/>
  <c r="F37" i="4"/>
  <c r="G37" i="4"/>
  <c r="H37" i="4"/>
  <c r="B38" i="4"/>
  <c r="I36" i="4"/>
  <c r="K36" i="4" s="1"/>
  <c r="M36" i="4"/>
  <c r="D38" i="4"/>
  <c r="D45" i="3"/>
  <c r="C38" i="4"/>
  <c r="C45" i="3"/>
  <c r="E37" i="4"/>
  <c r="E44" i="3"/>
  <c r="L37" i="4" l="1"/>
  <c r="J37" i="4"/>
  <c r="F38" i="4"/>
  <c r="G38" i="4"/>
  <c r="H38" i="4"/>
  <c r="B39" i="4"/>
  <c r="I37" i="4"/>
  <c r="K37" i="4" s="1"/>
  <c r="M37" i="4"/>
  <c r="D39" i="4"/>
  <c r="D46" i="3"/>
  <c r="C39" i="4"/>
  <c r="C46" i="3"/>
  <c r="E38" i="4"/>
  <c r="E45" i="3"/>
  <c r="L38" i="4" l="1"/>
  <c r="J38" i="4"/>
  <c r="F39" i="4"/>
  <c r="G39" i="4"/>
  <c r="H39" i="4"/>
  <c r="B40" i="4"/>
  <c r="M38" i="4"/>
  <c r="I38" i="4"/>
  <c r="K38" i="4" s="1"/>
  <c r="D40" i="4"/>
  <c r="D47" i="3"/>
  <c r="C40" i="4"/>
  <c r="C47" i="3"/>
  <c r="E39" i="4"/>
  <c r="L39" i="4" s="1"/>
  <c r="E46" i="3"/>
  <c r="J39" i="4" l="1"/>
  <c r="F40" i="4"/>
  <c r="G40" i="4"/>
  <c r="H40" i="4"/>
  <c r="B41" i="4"/>
  <c r="I39" i="4"/>
  <c r="K39" i="4" s="1"/>
  <c r="M39" i="4"/>
  <c r="D41" i="4"/>
  <c r="D48" i="3"/>
  <c r="C41" i="4"/>
  <c r="C48" i="3"/>
  <c r="E40" i="4"/>
  <c r="E47" i="3"/>
  <c r="L40" i="4" l="1"/>
  <c r="J40" i="4"/>
  <c r="F41" i="4"/>
  <c r="J41" i="4" s="1"/>
  <c r="G41" i="4"/>
  <c r="H41" i="4"/>
  <c r="B42" i="4"/>
  <c r="I40" i="4"/>
  <c r="K40" i="4" s="1"/>
  <c r="M40" i="4"/>
  <c r="D42" i="4"/>
  <c r="D49" i="3"/>
  <c r="C42" i="4"/>
  <c r="C49" i="3"/>
  <c r="E41" i="4"/>
  <c r="L41" i="4" s="1"/>
  <c r="E48" i="3"/>
  <c r="F42" i="4" l="1"/>
  <c r="G42" i="4"/>
  <c r="H42" i="4"/>
  <c r="B43" i="4"/>
  <c r="I41" i="4"/>
  <c r="K41" i="4" s="1"/>
  <c r="M41" i="4"/>
  <c r="D43" i="4"/>
  <c r="D50" i="3"/>
  <c r="C43" i="4"/>
  <c r="C50" i="3"/>
  <c r="E42" i="4"/>
  <c r="L42" i="4" s="1"/>
  <c r="E49" i="3"/>
  <c r="F43" i="4" l="1"/>
  <c r="G43" i="4"/>
  <c r="H43" i="4"/>
  <c r="B44" i="4"/>
  <c r="J42" i="4"/>
  <c r="I42" i="4"/>
  <c r="M42" i="4"/>
  <c r="D44" i="4"/>
  <c r="D51" i="3"/>
  <c r="C44" i="4"/>
  <c r="C51" i="3"/>
  <c r="E43" i="4"/>
  <c r="E50" i="3"/>
  <c r="L43" i="4" l="1"/>
  <c r="K42" i="4"/>
  <c r="F44" i="4"/>
  <c r="G44" i="4"/>
  <c r="H44" i="4"/>
  <c r="B45" i="4"/>
  <c r="J43" i="4"/>
  <c r="I43" i="4"/>
  <c r="M43" i="4"/>
  <c r="D52" i="3"/>
  <c r="D45" i="4"/>
  <c r="C45" i="4"/>
  <c r="C52" i="3"/>
  <c r="E44" i="4"/>
  <c r="E51" i="3"/>
  <c r="L44" i="4" l="1"/>
  <c r="K43" i="4"/>
  <c r="F45" i="4"/>
  <c r="G45" i="4"/>
  <c r="H45" i="4"/>
  <c r="B46" i="4"/>
  <c r="J44" i="4"/>
  <c r="I44" i="4"/>
  <c r="M44" i="4"/>
  <c r="D46" i="4"/>
  <c r="D53" i="3"/>
  <c r="C46" i="4"/>
  <c r="C53" i="3"/>
  <c r="E52" i="3"/>
  <c r="E45" i="4"/>
  <c r="L45" i="4" s="1"/>
  <c r="K44" i="4" l="1"/>
  <c r="F46" i="4"/>
  <c r="G46" i="4"/>
  <c r="H46" i="4"/>
  <c r="B47" i="4"/>
  <c r="J45" i="4"/>
  <c r="I45" i="4"/>
  <c r="K45" i="4" s="1"/>
  <c r="M45" i="4"/>
  <c r="D54" i="3"/>
  <c r="D47" i="4"/>
  <c r="C54" i="3"/>
  <c r="C47" i="4"/>
  <c r="E46" i="4"/>
  <c r="E53" i="3"/>
  <c r="M46" i="4" l="1"/>
  <c r="J46" i="4"/>
  <c r="F47" i="4"/>
  <c r="G47" i="4"/>
  <c r="H47" i="4"/>
  <c r="B48" i="4"/>
  <c r="L46" i="4"/>
  <c r="I46" i="4"/>
  <c r="K46" i="4" s="1"/>
  <c r="D48" i="4"/>
  <c r="D55" i="3"/>
  <c r="C48" i="4"/>
  <c r="C55" i="3"/>
  <c r="E54" i="3"/>
  <c r="E47" i="4"/>
  <c r="L47" i="4" l="1"/>
  <c r="J47" i="4"/>
  <c r="F48" i="4"/>
  <c r="G48" i="4"/>
  <c r="H48" i="4"/>
  <c r="B49" i="4"/>
  <c r="I47" i="4"/>
  <c r="K47" i="4" s="1"/>
  <c r="M47" i="4"/>
  <c r="D56" i="3"/>
  <c r="D49" i="4"/>
  <c r="C49" i="4"/>
  <c r="C56" i="3"/>
  <c r="E48" i="4"/>
  <c r="L48" i="4" s="1"/>
  <c r="E55" i="3"/>
  <c r="J48" i="4" l="1"/>
  <c r="F49" i="4"/>
  <c r="B50" i="4"/>
  <c r="G49" i="4"/>
  <c r="H49" i="4"/>
  <c r="M48" i="4"/>
  <c r="I48" i="4"/>
  <c r="K48" i="4" s="1"/>
  <c r="D50" i="4"/>
  <c r="D57" i="3"/>
  <c r="C57" i="3"/>
  <c r="C50" i="4"/>
  <c r="E56" i="3"/>
  <c r="E49" i="4"/>
  <c r="L49" i="4" s="1"/>
  <c r="J49" i="4" l="1"/>
  <c r="F50" i="4"/>
  <c r="B51" i="4"/>
  <c r="G50" i="4"/>
  <c r="H50" i="4"/>
  <c r="I49" i="4"/>
  <c r="K49" i="4" s="1"/>
  <c r="M49" i="4"/>
  <c r="D58" i="3"/>
  <c r="D51" i="4"/>
  <c r="C51" i="4"/>
  <c r="C58" i="3"/>
  <c r="E57" i="3"/>
  <c r="E50" i="4"/>
  <c r="M50" i="4" l="1"/>
  <c r="J50" i="4"/>
  <c r="F51" i="4"/>
  <c r="G51" i="4"/>
  <c r="B52" i="4"/>
  <c r="H51" i="4"/>
  <c r="L50" i="4"/>
  <c r="I50" i="4"/>
  <c r="K50" i="4" s="1"/>
  <c r="D52" i="4"/>
  <c r="D59" i="3"/>
  <c r="C59" i="3"/>
  <c r="C52" i="4"/>
  <c r="E51" i="4"/>
  <c r="E58" i="3"/>
  <c r="M51" i="4" l="1"/>
  <c r="F52" i="4"/>
  <c r="G52" i="4"/>
  <c r="H52" i="4"/>
  <c r="B53" i="4"/>
  <c r="J51" i="4"/>
  <c r="L51" i="4"/>
  <c r="I51" i="4"/>
  <c r="K51" i="4" s="1"/>
  <c r="D53" i="4"/>
  <c r="D60" i="3"/>
  <c r="C53" i="4"/>
  <c r="C60" i="3"/>
  <c r="E59" i="3"/>
  <c r="E52" i="4"/>
  <c r="L52" i="4" l="1"/>
  <c r="J52" i="4"/>
  <c r="F53" i="4"/>
  <c r="G53" i="4"/>
  <c r="H53" i="4"/>
  <c r="B54" i="4"/>
  <c r="I52" i="4"/>
  <c r="M52" i="4"/>
  <c r="D61" i="3"/>
  <c r="D54" i="4"/>
  <c r="C61" i="3"/>
  <c r="C54" i="4"/>
  <c r="E53" i="4"/>
  <c r="E60" i="3"/>
  <c r="F54" i="4" l="1"/>
  <c r="G54" i="4"/>
  <c r="H54" i="4"/>
  <c r="B55" i="4"/>
  <c r="L53" i="4"/>
  <c r="K52" i="4"/>
  <c r="J53" i="4"/>
  <c r="M53" i="4"/>
  <c r="I53" i="4"/>
  <c r="K53" i="4" s="1"/>
  <c r="D55" i="4"/>
  <c r="D62" i="3"/>
  <c r="C55" i="4"/>
  <c r="C62" i="3"/>
  <c r="E61" i="3"/>
  <c r="E54" i="4"/>
  <c r="M54" i="4" l="1"/>
  <c r="F55" i="4"/>
  <c r="G55" i="4"/>
  <c r="H55" i="4"/>
  <c r="B56" i="4"/>
  <c r="J54" i="4"/>
  <c r="L54" i="4"/>
  <c r="I54" i="4"/>
  <c r="K54" i="4" s="1"/>
  <c r="D63" i="3"/>
  <c r="D56" i="4"/>
  <c r="C63" i="3"/>
  <c r="C56" i="4"/>
  <c r="E55" i="4"/>
  <c r="L55" i="4" s="1"/>
  <c r="E62" i="3"/>
  <c r="F56" i="4" l="1"/>
  <c r="G56" i="4"/>
  <c r="H56" i="4"/>
  <c r="B57" i="4"/>
  <c r="J55" i="4"/>
  <c r="M55" i="4"/>
  <c r="I55" i="4"/>
  <c r="D57" i="4"/>
  <c r="D64" i="3"/>
  <c r="C57" i="4"/>
  <c r="C64" i="3"/>
  <c r="E63" i="3"/>
  <c r="E56" i="4"/>
  <c r="M56" i="4" s="1"/>
  <c r="K55" i="4" l="1"/>
  <c r="F57" i="4"/>
  <c r="G57" i="4"/>
  <c r="H57" i="4"/>
  <c r="B58" i="4"/>
  <c r="J56" i="4"/>
  <c r="I56" i="4"/>
  <c r="L56" i="4"/>
  <c r="D65" i="3"/>
  <c r="D58" i="4"/>
  <c r="C65" i="3"/>
  <c r="C58" i="4"/>
  <c r="E57" i="4"/>
  <c r="E64" i="3"/>
  <c r="L57" i="4" l="1"/>
  <c r="K56" i="4"/>
  <c r="F58" i="4"/>
  <c r="G58" i="4"/>
  <c r="H58" i="4"/>
  <c r="B59" i="4"/>
  <c r="J57" i="4"/>
  <c r="I57" i="4"/>
  <c r="M57" i="4"/>
  <c r="D59" i="4"/>
  <c r="D66" i="3"/>
  <c r="C59" i="4"/>
  <c r="C66" i="3"/>
  <c r="E65" i="3"/>
  <c r="E58" i="4"/>
  <c r="L58" i="4" l="1"/>
  <c r="J58" i="4"/>
  <c r="K57" i="4"/>
  <c r="F59" i="4"/>
  <c r="G59" i="4"/>
  <c r="H59" i="4"/>
  <c r="B60" i="4"/>
  <c r="M58" i="4"/>
  <c r="I58" i="4"/>
  <c r="K58" i="4" s="1"/>
  <c r="D60" i="4"/>
  <c r="D67" i="3"/>
  <c r="C67" i="3"/>
  <c r="C60" i="4"/>
  <c r="E59" i="4"/>
  <c r="E66" i="3"/>
  <c r="M59" i="4" l="1"/>
  <c r="J59" i="4"/>
  <c r="F60" i="4"/>
  <c r="G60" i="4"/>
  <c r="H60" i="4"/>
  <c r="B61" i="4"/>
  <c r="L59" i="4"/>
  <c r="I59" i="4"/>
  <c r="K59" i="4" s="1"/>
  <c r="D61" i="4"/>
  <c r="D68" i="3"/>
  <c r="C61" i="4"/>
  <c r="C68" i="3"/>
  <c r="E67" i="3"/>
  <c r="E60" i="4"/>
  <c r="L60" i="4" l="1"/>
  <c r="F61" i="4"/>
  <c r="G61" i="4"/>
  <c r="H61" i="4"/>
  <c r="B62" i="4"/>
  <c r="J60" i="4"/>
  <c r="I60" i="4"/>
  <c r="M60" i="4"/>
  <c r="D62" i="4"/>
  <c r="D69" i="3"/>
  <c r="C69" i="3"/>
  <c r="C62" i="4"/>
  <c r="E61" i="4"/>
  <c r="E68" i="3"/>
  <c r="L61" i="4" l="1"/>
  <c r="K60" i="4"/>
  <c r="F62" i="4"/>
  <c r="G62" i="4"/>
  <c r="H62" i="4"/>
  <c r="B63" i="4"/>
  <c r="J61" i="4"/>
  <c r="I61" i="4"/>
  <c r="M61" i="4"/>
  <c r="D63" i="4"/>
  <c r="D70" i="3"/>
  <c r="C63" i="4"/>
  <c r="C70" i="3"/>
  <c r="E69" i="3"/>
  <c r="E62" i="4"/>
  <c r="L62" i="4" s="1"/>
  <c r="J62" i="4" l="1"/>
  <c r="K61" i="4"/>
  <c r="H63" i="4"/>
  <c r="B64" i="4"/>
  <c r="F63" i="4"/>
  <c r="G63" i="4"/>
  <c r="I62" i="4"/>
  <c r="K62" i="4" s="1"/>
  <c r="M62" i="4"/>
  <c r="D71" i="3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64" i="4"/>
  <c r="C71" i="3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64" i="4"/>
  <c r="E63" i="4"/>
  <c r="L63" i="4" s="1"/>
  <c r="E70" i="3"/>
  <c r="J63" i="4" l="1"/>
  <c r="F64" i="4"/>
  <c r="G64" i="4"/>
  <c r="H64" i="4"/>
  <c r="M63" i="4"/>
  <c r="I63" i="4"/>
  <c r="K63" i="4" s="1"/>
  <c r="E64" i="4"/>
  <c r="E71" i="3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J64" i="4" l="1"/>
  <c r="M64" i="4"/>
  <c r="L64" i="4"/>
  <c r="I64" i="4"/>
  <c r="K64" i="4" l="1"/>
</calcChain>
</file>

<file path=xl/sharedStrings.xml><?xml version="1.0" encoding="utf-8"?>
<sst xmlns="http://schemas.openxmlformats.org/spreadsheetml/2006/main" count="35" uniqueCount="31">
  <si>
    <t>LEVEL 1:</t>
  </si>
  <si>
    <t>Homeowner status</t>
  </si>
  <si>
    <t>No</t>
  </si>
  <si>
    <t>Yes</t>
  </si>
  <si>
    <t>Y Exp</t>
  </si>
  <si>
    <t>Rtn (Adj p(x))</t>
  </si>
  <si>
    <t>Assets limit</t>
  </si>
  <si>
    <t>Lookup Age:</t>
  </si>
  <si>
    <t>Value</t>
  </si>
  <si>
    <t>Age (Lexp)</t>
  </si>
  <si>
    <t>Open A</t>
  </si>
  <si>
    <t>Open Bal</t>
  </si>
  <si>
    <t>Contributions</t>
  </si>
  <si>
    <t>Return</t>
  </si>
  <si>
    <t>Sav</t>
  </si>
  <si>
    <t>q</t>
  </si>
  <si>
    <t>Req</t>
  </si>
  <si>
    <t>PropValue</t>
  </si>
  <si>
    <t>PropAdj</t>
  </si>
  <si>
    <t>Scenario Mid-Point</t>
  </si>
  <si>
    <t>Mid-Point Variance</t>
  </si>
  <si>
    <t>Closest</t>
  </si>
  <si>
    <t>Largest</t>
  </si>
  <si>
    <t>CFO</t>
  </si>
  <si>
    <t>CFO multiple</t>
  </si>
  <si>
    <t>Transaction costs</t>
  </si>
  <si>
    <t>Buffer</t>
  </si>
  <si>
    <t>Total</t>
  </si>
  <si>
    <t>CFO Growth</t>
  </si>
  <si>
    <t>Sale discount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</si>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</sst>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3" borderId="0" xfId="0" applyFill="1"/>
    <xf numFmtId="9" fontId="0" fillId="3" borderId="0" xfId="0" applyNumberFormat="1" applyFill="1"/>
    <xf numFmtId="2" fontId="0" fillId="3" borderId="0" xfId="0" applyNumberFormat="1" applyFill="1"/>
    <xf numFmtId="164" fontId="0" fillId="3" borderId="0" xfId="1" applyNumberFormat="1" applyFont="1" applyFill="1"/>
    <xf numFmtId="164" fontId="0" fillId="4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Requirements!$B$27:$B$89</c:f>
              <c:numCache>
                <c:formatCode>General</c:formatCode>
                <c:ptCount val="63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</c:numCache>
            </c:numRef>
          </c:xVal>
          <c:yVal>
            <c:numRef>
              <c:f>Requirements!$C$27:$C$89</c:f>
              <c:numCache>
                <c:formatCode>General</c:formatCode>
                <c:ptCount val="63"/>
                <c:pt idx="0">
                  <c:v>250000</c:v>
                </c:pt>
                <c:pt idx="1">
                  <c:v>267708.81428249244</c:v>
                </c:pt>
                <c:pt idx="2">
                  <c:v>284966.06897953682</c:v>
                </c:pt>
                <c:pt idx="3">
                  <c:v>301783.27847351675</c:v>
                </c:pt>
                <c:pt idx="4">
                  <c:v>318171.66353993444</c:v>
                </c:pt>
                <c:pt idx="5">
                  <c:v>334142.15883413446</c:v>
                </c:pt>
                <c:pt idx="6">
                  <c:v>349705.42018712254</c:v>
                </c:pt>
                <c:pt idx="7">
                  <c:v>364871.83171534713</c:v>
                </c:pt>
                <c:pt idx="8">
                  <c:v>379651.51274918788</c:v>
                </c:pt>
                <c:pt idx="9">
                  <c:v>394054.32458477328</c:v>
                </c:pt>
                <c:pt idx="10">
                  <c:v>408089.87706363288</c:v>
                </c:pt>
                <c:pt idx="11">
                  <c:v>421767.53498457425</c:v>
                </c:pt>
                <c:pt idx="12">
                  <c:v>435096.42435206211</c:v>
                </c:pt>
                <c:pt idx="13">
                  <c:v>448085.43846526957</c:v>
                </c:pt>
                <c:pt idx="14" formatCode="_-* #,##0_-;\-* #,##0_-;_-* &quot;-&quot;??_-;_-@_-">
                  <c:v>460743.24385186355</c:v>
                </c:pt>
                <c:pt idx="15" formatCode="_-* #,##0_-;\-* #,##0_-;_-* &quot;-&quot;??_-;_-@_-">
                  <c:v>473078.2860504837</c:v>
                </c:pt>
                <c:pt idx="16" formatCode="_-* #,##0_-;\-* #,##0_-;_-* &quot;-&quot;??_-;_-@_-">
                  <c:v>485098.79524577339</c:v>
                </c:pt>
                <c:pt idx="17" formatCode="_-* #,##0_-;\-* #,##0_-;_-* &quot;-&quot;??_-;_-@_-">
                  <c:v>496812.79175972188</c:v>
                </c:pt>
                <c:pt idx="18" formatCode="_-* #,##0_-;\-* #,##0_-;_-* &quot;-&quot;??_-;_-@_-">
                  <c:v>508228.09140298219</c:v>
                </c:pt>
                <c:pt idx="19" formatCode="_-* #,##0_-;\-* #,##0_-;_-* &quot;-&quot;??_-;_-@_-">
                  <c:v>519352.31068973476</c:v>
                </c:pt>
                <c:pt idx="20" formatCode="_-* #,##0_-;\-* #,##0_-;_-* &quot;-&quot;??_-;_-@_-">
                  <c:v>530192.87191957689</c:v>
                </c:pt>
                <c:pt idx="21" formatCode="_-* #,##0_-;\-* #,##0_-;_-* &quot;-&quot;??_-;_-@_-">
                  <c:v>540757.00812982803</c:v>
                </c:pt>
                <c:pt idx="22" formatCode="_-* #,##0_-;\-* #,##0_-;_-* &quot;-&quot;??_-;_-@_-">
                  <c:v>551051.76792155544</c:v>
                </c:pt>
                <c:pt idx="23" formatCode="_-* #,##0_-;\-* #,##0_-;_-* &quot;-&quot;??_-;_-@_-">
                  <c:v>561084.02016254095</c:v>
                </c:pt>
                <c:pt idx="24" formatCode="_-* #,##0_-;\-* #,##0_-;_-* &quot;-&quot;??_-;_-@_-">
                  <c:v>570860.4585703254</c:v>
                </c:pt>
                <c:pt idx="25" formatCode="_-* #,##0_-;\-* #,##0_-;_-* &quot;-&quot;??_-;_-@_-">
                  <c:v>580387.60617838975</c:v>
                </c:pt>
                <c:pt idx="26" formatCode="_-* #,##0_-;\-* #,##0_-;_-* &quot;-&quot;??_-;_-@_-">
                  <c:v>589671.81968845217</c:v>
                </c:pt>
                <c:pt idx="27" formatCode="_-* #,##0_-;\-* #,##0_-;_-* &quot;-&quot;??_-;_-@_-">
                  <c:v>598719.29371178569</c:v>
                </c:pt>
                <c:pt idx="28" formatCode="_-* #,##0_-;\-* #,##0_-;_-* &quot;-&quot;??_-;_-@_-">
                  <c:v>607865.16981190466</c:v>
                </c:pt>
                <c:pt idx="29" formatCode="_-* #,##0_-;\-* #,##0_-;_-* &quot;-&quot;??_-;_-@_-">
                  <c:v>617491.21224648424</c:v>
                </c:pt>
                <c:pt idx="30" formatCode="_-* #,##0_-;\-* #,##0_-;_-* &quot;-&quot;??_-;_-@_-">
                  <c:v>627622.63015964883</c:v>
                </c:pt>
                <c:pt idx="31" formatCode="_-* #,##0_-;\-* #,##0_-;_-* &quot;-&quot;??_-;_-@_-">
                  <c:v>638285.9561971965</c:v>
                </c:pt>
                <c:pt idx="32" formatCode="_-* #,##0_-;\-* #,##0_-;_-* &quot;-&quot;??_-;_-@_-">
                  <c:v>649509.1159915718</c:v>
                </c:pt>
                <c:pt idx="33" formatCode="_-* #,##0_-;\-* #,##0_-;_-* &quot;-&quot;??_-;_-@_-">
                  <c:v>692947.19024751568</c:v>
                </c:pt>
                <c:pt idx="34" formatCode="_-* #,##0_-;\-* #,##0_-;_-* &quot;-&quot;??_-;_-@_-">
                  <c:v>735277.63084200828</c:v>
                </c:pt>
                <c:pt idx="35" formatCode="_-* #,##0_-;\-* #,##0_-;_-* &quot;-&quot;??_-;_-@_-">
                  <c:v>776528.68148403068</c:v>
                </c:pt>
                <c:pt idx="36" formatCode="_-* #,##0_-;\-* #,##0_-;_-* &quot;-&quot;??_-;_-@_-">
                  <c:v>816727.86569219327</c:v>
                </c:pt>
                <c:pt idx="37" formatCode="_-* #,##0_-;\-* #,##0_-;_-* &quot;-&quot;??_-;_-@_-">
                  <c:v>855902.00515897328</c:v>
                </c:pt>
                <c:pt idx="38" formatCode="_-* #,##0_-;\-* #,##0_-;_-* &quot;-&quot;??_-;_-@_-">
                  <c:v>894077.23764667939</c:v>
                </c:pt>
                <c:pt idx="39" formatCode="_-* #,##0_-;\-* #,##0_-;_-* &quot;-&quot;??_-;_-@_-">
                  <c:v>931279.03442708484</c:v>
                </c:pt>
                <c:pt idx="40" formatCode="_-* #,##0_-;\-* #,##0_-;_-* &quot;-&quot;??_-;_-@_-">
                  <c:v>967532.21727636491</c:v>
                </c:pt>
                <c:pt idx="41" formatCode="_-* #,##0_-;\-* #,##0_-;_-* &quot;-&quot;??_-;_-@_-">
                  <c:v>1002860.9750366778</c:v>
                </c:pt>
                <c:pt idx="42" formatCode="_-* #,##0_-;\-* #,##0_-;_-* &quot;-&quot;??_-;_-@_-">
                  <c:v>1037288.8797554398</c:v>
                </c:pt>
                <c:pt idx="43" formatCode="_-* #,##0_-;\-* #,##0_-;_-* &quot;-&quot;??_-;_-@_-">
                  <c:v>1070838.9024130623</c:v>
                </c:pt>
                <c:pt idx="44" formatCode="_-* #,##0_-;\-* #,##0_-;_-* &quot;-&quot;??_-;_-@_-">
                  <c:v>1103533.4282496455</c:v>
                </c:pt>
                <c:pt idx="45" formatCode="_-* #,##0_-;\-* #,##0_-;_-* &quot;-&quot;??_-;_-@_-">
                  <c:v>1135394.2717008537</c:v>
                </c:pt>
                <c:pt idx="46" formatCode="_-* #,##0_-;\-* #,##0_-;_-* &quot;-&quot;??_-;_-@_-">
                  <c:v>1166442.6909529399</c:v>
                </c:pt>
                <c:pt idx="47" formatCode="_-* #,##0_-;\-* #,##0_-;_-* &quot;-&quot;??_-;_-@_-">
                  <c:v>1196699.4021266284</c:v>
                </c:pt>
                <c:pt idx="48" formatCode="_-* #,##0_-;\-* #,##0_-;_-* &quot;-&quot;??_-;_-@_-">
                  <c:v>1226184.5930993219</c:v>
                </c:pt>
                <c:pt idx="49" formatCode="_-* #,##0_-;\-* #,##0_-;_-* &quot;-&quot;??_-;_-@_-">
                  <c:v>1254917.9369748526</c:v>
                </c:pt>
                <c:pt idx="50" formatCode="_-* #,##0_-;\-* #,##0_-;_-* &quot;-&quot;??_-;_-@_-">
                  <c:v>1282918.6052097674</c:v>
                </c:pt>
                <c:pt idx="51" formatCode="_-* #,##0_-;\-* #,##0_-;_-* &quot;-&quot;??_-;_-@_-">
                  <c:v>1310205.2804049037</c:v>
                </c:pt>
                <c:pt idx="52" formatCode="_-* #,##0_-;\-* #,##0_-;_-* &quot;-&quot;??_-;_-@_-">
                  <c:v>1336796.1687707913</c:v>
                </c:pt>
                <c:pt idx="53" formatCode="_-* #,##0_-;\-* #,##0_-;_-* &quot;-&quot;??_-;_-@_-">
                  <c:v>1362709.0122751959</c:v>
                </c:pt>
                <c:pt idx="54" formatCode="_-* #,##0_-;\-* #,##0_-;_-* &quot;-&quot;??_-;_-@_-">
                  <c:v>1387961.100480913</c:v>
                </c:pt>
                <c:pt idx="55" formatCode="_-* #,##0_-;\-* #,##0_-;_-* &quot;-&quot;??_-;_-@_-">
                  <c:v>1412569.282081706</c:v>
                </c:pt>
                <c:pt idx="56" formatCode="_-* #,##0_-;\-* #,##0_-;_-* &quot;-&quot;??_-;_-@_-">
                  <c:v>1436549.9761440887</c:v>
                </c:pt>
                <c:pt idx="57" formatCode="_-* #,##0_-;\-* #,##0_-;_-* &quot;-&quot;??_-;_-@_-">
                  <c:v>1459919.1830624521</c:v>
                </c:pt>
                <c:pt idx="58" formatCode="_-* #,##0_-;\-* #,##0_-;_-* &quot;-&quot;??_-;_-@_-">
                  <c:v>1482692.495234845</c:v>
                </c:pt>
                <c:pt idx="59">
                  <c:v>1504885.1074665303</c:v>
                </c:pt>
                <c:pt idx="60">
                  <c:v>1526511.8271082605</c:v>
                </c:pt>
                <c:pt idx="61">
                  <c:v>1547587.0839360361</c:v>
                </c:pt>
                <c:pt idx="62">
                  <c:v>1568124.9397789377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BA-47AF-9F4C-C439E3B38F7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Requirements!$B$27:$B$89</c:f>
              <c:numCache>
                <c:formatCode>General</c:formatCode>
                <c:ptCount val="63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</c:numCache>
            </c:numRef>
          </c:xVal>
          <c:yVal>
            <c:numRef>
              <c:f>Requirements!$D$27:$D$89</c:f>
              <c:numCache>
                <c:formatCode>General</c:formatCode>
                <c:ptCount val="63"/>
                <c:pt idx="0">
                  <c:v>250000</c:v>
                </c:pt>
                <c:pt idx="1">
                  <c:v>247708.81428249247</c:v>
                </c:pt>
                <c:pt idx="2">
                  <c:v>245476.05183693743</c:v>
                </c:pt>
                <c:pt idx="3">
                  <c:v>243300.22291997646</c:v>
                </c:pt>
                <c:pt idx="4">
                  <c:v>241179.8757754298</c:v>
                </c:pt>
                <c:pt idx="5">
                  <c:v>239113.595665656</c:v>
                </c:pt>
                <c:pt idx="6">
                  <c:v>237100.00392761081</c:v>
                </c:pt>
                <c:pt idx="7">
                  <c:v>235137.75705297597</c:v>
                </c:pt>
                <c:pt idx="8">
                  <c:v>233225.5457917437</c:v>
                </c:pt>
                <c:pt idx="9">
                  <c:v>231362.09427865926</c:v>
                </c:pt>
                <c:pt idx="10">
                  <c:v>229546.15918193836</c:v>
                </c:pt>
                <c:pt idx="11">
                  <c:v>227776.52887369145</c:v>
                </c:pt>
                <c:pt idx="12">
                  <c:v>226052.02262150164</c:v>
                </c:pt>
                <c:pt idx="13">
                  <c:v>224371.48980061669</c:v>
                </c:pt>
                <c:pt idx="14" formatCode="_-* #,##0_-;\-* #,##0_-;_-* &quot;-&quot;??_-;_-@_-">
                  <c:v>222733.80912622926</c:v>
                </c:pt>
                <c:pt idx="15" formatCode="_-* #,##0_-;\-* #,##0_-;_-* &quot;-&quot;??_-;_-@_-">
                  <c:v>221137.88790533351</c:v>
                </c:pt>
                <c:pt idx="16" formatCode="_-* #,##0_-;\-* #,##0_-;_-* &quot;-&quot;??_-;_-@_-">
                  <c:v>219582.66130765871</c:v>
                </c:pt>
                <c:pt idx="17" formatCode="_-* #,##0_-;\-* #,##0_-;_-* &quot;-&quot;??_-;_-@_-">
                  <c:v>218067.09165519328</c:v>
                </c:pt>
                <c:pt idx="18" formatCode="_-* #,##0_-;\-* #,##0_-;_-* &quot;-&quot;??_-;_-@_-">
                  <c:v>216590.16772982554</c:v>
                </c:pt>
                <c:pt idx="19" formatCode="_-* #,##0_-;\-* #,##0_-;_-* &quot;-&quot;??_-;_-@_-">
                  <c:v>215150.90409863894</c:v>
                </c:pt>
                <c:pt idx="20" formatCode="_-* #,##0_-;\-* #,##0_-;_-* &quot;-&quot;??_-;_-@_-">
                  <c:v>213748.34045641159</c:v>
                </c:pt>
                <c:pt idx="21" formatCode="_-* #,##0_-;\-* #,##0_-;_-* &quot;-&quot;??_-;_-@_-">
                  <c:v>212381.54098488172</c:v>
                </c:pt>
                <c:pt idx="22" formatCode="_-* #,##0_-;\-* #,##0_-;_-* &quot;-&quot;??_-;_-@_-">
                  <c:v>211049.59372835106</c:v>
                </c:pt>
                <c:pt idx="23" formatCode="_-* #,##0_-;\-* #,##0_-;_-* &quot;-&quot;??_-;_-@_-">
                  <c:v>209751.60998521003</c:v>
                </c:pt>
                <c:pt idx="24" formatCode="_-* #,##0_-;\-* #,##0_-;_-* &quot;-&quot;??_-;_-@_-">
                  <c:v>208486.72371497832</c:v>
                </c:pt>
                <c:pt idx="25" formatCode="_-* #,##0_-;\-* #,##0_-;_-* &quot;-&quot;??_-;_-@_-">
                  <c:v>207254.0909604656</c:v>
                </c:pt>
                <c:pt idx="26" formatCode="_-* #,##0_-;\-* #,##0_-;_-* &quot;-&quot;??_-;_-@_-">
                  <c:v>206052.88928466648</c:v>
                </c:pt>
                <c:pt idx="27" formatCode="_-* #,##0_-;\-* #,##0_-;_-* &quot;-&quot;??_-;_-@_-">
                  <c:v>204882.31722201427</c:v>
                </c:pt>
                <c:pt idx="28" formatCode="_-* #,##0_-;\-* #,##0_-;_-* &quot;-&quot;??_-;_-@_-">
                  <c:v>203741.59374362731</c:v>
                </c:pt>
                <c:pt idx="29" formatCode="_-* #,##0_-;\-* #,##0_-;_-* &quot;-&quot;??_-;_-@_-">
                  <c:v>202629.95773619093</c:v>
                </c:pt>
                <c:pt idx="30" formatCode="_-* #,##0_-;\-* #,##0_-;_-* &quot;-&quot;??_-;_-@_-">
                  <c:v>201546.66749412764</c:v>
                </c:pt>
                <c:pt idx="31" formatCode="_-* #,##0_-;\-* #,##0_-;_-* &quot;-&quot;??_-;_-@_-">
                  <c:v>200491.00022471644</c:v>
                </c:pt>
                <c:pt idx="32" formatCode="_-* #,##0_-;\-* #,##0_-;_-* &quot;-&quot;??_-;_-@_-">
                  <c:v>199462.25156583116</c:v>
                </c:pt>
                <c:pt idx="33" formatCode="_-* #,##0_-;\-* #,##0_-;_-* &quot;-&quot;??_-;_-@_-">
                  <c:v>234376.13511597613</c:v>
                </c:pt>
                <c:pt idx="34" formatCode="_-* #,##0_-;\-* #,##0_-;_-* &quot;-&quot;??_-;_-@_-">
                  <c:v>268399.74456132832</c:v>
                </c:pt>
                <c:pt idx="35" formatCode="_-* #,##0_-;\-* #,##0_-;_-* &quot;-&quot;??_-;_-@_-">
                  <c:v>301555.7811284794</c:v>
                </c:pt>
                <c:pt idx="36" formatCode="_-* #,##0_-;\-* #,##0_-;_-* &quot;-&quot;??_-;_-@_-">
                  <c:v>333866.36718220077</c:v>
                </c:pt>
                <c:pt idx="37" formatCode="_-* #,##0_-;\-* #,##0_-;_-* &quot;-&quot;??_-;_-@_-">
                  <c:v>365353.06098592392</c:v>
                </c:pt>
                <c:pt idx="38" formatCode="_-* #,##0_-;\-* #,##0_-;_-* &quot;-&quot;??_-;_-@_-">
                  <c:v>396036.87108584103</c:v>
                </c:pt>
                <c:pt idx="39" formatCode="_-* #,##0_-;\-* #,##0_-;_-* &quot;-&quot;??_-;_-@_-">
                  <c:v>425938.27032822347</c:v>
                </c:pt>
                <c:pt idx="40" formatCode="_-* #,##0_-;\-* #,##0_-;_-* &quot;-&quot;??_-;_-@_-">
                  <c:v>455077.20951931056</c:v>
                </c:pt>
                <c:pt idx="41" formatCode="_-* #,##0_-;\-* #,##0_-;_-* &quot;-&quot;??_-;_-@_-">
                  <c:v>483473.13073688303</c:v>
                </c:pt>
                <c:pt idx="42" formatCode="_-* #,##0_-;\-* #,##0_-;_-* &quot;-&quot;??_-;_-@_-">
                  <c:v>511144.98030240252</c:v>
                </c:pt>
                <c:pt idx="43" formatCode="_-* #,##0_-;\-* #,##0_-;_-* &quot;-&quot;??_-;_-@_-">
                  <c:v>538111.22142237285</c:v>
                </c:pt>
                <c:pt idx="44" formatCode="_-* #,##0_-;\-* #,##0_-;_-* &quot;-&quot;??_-;_-@_-">
                  <c:v>564389.84650735732</c:v>
                </c:pt>
                <c:pt idx="45" formatCode="_-* #,##0_-;\-* #,##0_-;_-* &quot;-&quot;??_-;_-@_-">
                  <c:v>589998.38917687186</c:v>
                </c:pt>
                <c:pt idx="46" formatCode="_-* #,##0_-;\-* #,##0_-;_-* &quot;-&quot;??_-;_-@_-">
                  <c:v>614953.93595816311</c:v>
                </c:pt>
                <c:pt idx="47" formatCode="_-* #,##0_-;\-* #,##0_-;_-* &quot;-&quot;??_-;_-@_-">
                  <c:v>639273.13768667856</c:v>
                </c:pt>
                <c:pt idx="48" formatCode="_-* #,##0_-;\-* #,##0_-;_-* &quot;-&quot;??_-;_-@_-">
                  <c:v>662972.22061583353</c:v>
                </c:pt>
                <c:pt idx="49" formatCode="_-* #,##0_-;\-* #,##0_-;_-* &quot;-&quot;??_-;_-@_-">
                  <c:v>686066.99724348926</c:v>
                </c:pt>
                <c:pt idx="50" formatCode="_-* #,##0_-;\-* #,##0_-;_-* &quot;-&quot;??_-;_-@_-">
                  <c:v>708572.87686236494</c:v>
                </c:pt>
                <c:pt idx="51" formatCode="_-* #,##0_-;\-* #,##0_-;_-* &quot;-&quot;??_-;_-@_-">
                  <c:v>730504.87584142317</c:v>
                </c:pt>
                <c:pt idx="52" formatCode="_-* #,##0_-;\-* #,##0_-;_-* &quot;-&quot;??_-;_-@_-">
                  <c:v>751877.62764508906</c:v>
                </c:pt>
                <c:pt idx="53" formatCode="_-* #,##0_-;\-* #,##0_-;_-* &quot;-&quot;??_-;_-@_-">
                  <c:v>772705.39259698766</c:v>
                </c:pt>
                <c:pt idx="54" formatCode="_-* #,##0_-;\-* #,##0_-;_-* &quot;-&quot;??_-;_-@_-">
                  <c:v>793002.06739471434</c:v>
                </c:pt>
                <c:pt idx="55" formatCode="_-* #,##0_-;\-* #,##0_-;_-* &quot;-&quot;??_-;_-@_-">
                  <c:v>812781.19438198721</c:v>
                </c:pt>
                <c:pt idx="56" formatCode="_-* #,##0_-;\-* #,##0_-;_-* &quot;-&quot;??_-;_-@_-">
                  <c:v>832055.97058436717</c:v>
                </c:pt>
                <c:pt idx="57" formatCode="_-* #,##0_-;\-* #,##0_-;_-* &quot;-&quot;??_-;_-@_-">
                  <c:v>850839.25651457475</c:v>
                </c:pt>
                <c:pt idx="58" formatCode="_-* #,##0_-;\-* #,##0_-;_-* &quot;-&quot;??_-;_-@_-">
                  <c:v>869143.58475327934</c:v>
                </c:pt>
                <c:pt idx="59">
                  <c:v>886981.16831108532</c:v>
                </c:pt>
                <c:pt idx="60">
                  <c:v>904363.90877729468</c:v>
                </c:pt>
                <c:pt idx="61">
                  <c:v>921303.40426088357</c:v>
                </c:pt>
                <c:pt idx="62">
                  <c:v>937810.95712899021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BA-47AF-9F4C-C439E3B38F7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Requirements!$B$27:$B$89</c:f>
              <c:numCache>
                <c:formatCode>General</c:formatCode>
                <c:ptCount val="63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</c:numCache>
            </c:numRef>
          </c:xVal>
          <c:yVal>
            <c:numRef>
              <c:f>Requirements!$E$27:$E$89</c:f>
              <c:numCache>
                <c:formatCode>General</c:formatCode>
                <c:ptCount val="63"/>
                <c:pt idx="0">
                  <c:v>250000</c:v>
                </c:pt>
                <c:pt idx="1">
                  <c:v>242945.32656955766</c:v>
                </c:pt>
                <c:pt idx="2">
                  <c:v>236204.96066563827</c:v>
                </c:pt>
                <c:pt idx="3">
                  <c:v>229764.89891555521</c:v>
                </c:pt>
                <c:pt idx="4">
                  <c:v>223611.76184019761</c:v>
                </c:pt>
                <c:pt idx="5">
                  <c:v>217732.7660576413</c:v>
                </c:pt>
                <c:pt idx="6">
                  <c:v>212115.69772517512</c:v>
                </c:pt>
                <c:pt idx="7">
                  <c:v>206748.88716456687</c:v>
                </c:pt>
                <c:pt idx="8">
                  <c:v>201621.18461785238</c:v>
                </c:pt>
                <c:pt idx="9">
                  <c:v>196721.93708327904</c:v>
                </c:pt>
                <c:pt idx="10">
                  <c:v>192040.9661832797</c:v>
                </c:pt>
                <c:pt idx="11">
                  <c:v>187568.5470184969</c:v>
                </c:pt>
                <c:pt idx="12">
                  <c:v>183295.38796392569</c:v>
                </c:pt>
                <c:pt idx="13">
                  <c:v>179212.61136520084</c:v>
                </c:pt>
                <c:pt idx="14" formatCode="_-* #,##0_-;\-* #,##0_-;_-* &quot;-&quot;??_-;_-@_-">
                  <c:v>175311.73509492399</c:v>
                </c:pt>
                <c:pt idx="15" formatCode="_-* #,##0_-;\-* #,##0_-;_-* &quot;-&quot;??_-;_-@_-">
                  <c:v>171584.65493071382</c:v>
                </c:pt>
                <c:pt idx="16" formatCode="_-* #,##0_-;\-* #,##0_-;_-* &quot;-&quot;??_-;_-@_-">
                  <c:v>168023.62771836825</c:v>
                </c:pt>
                <c:pt idx="17" formatCode="_-* #,##0_-;\-* #,##0_-;_-* &quot;-&quot;??_-;_-@_-">
                  <c:v>164621.25528516009</c:v>
                </c:pt>
                <c:pt idx="18" formatCode="_-* #,##0_-;\-* #,##0_-;_-* &quot;-&quot;??_-;_-@_-">
                  <c:v>161370.46906984501</c:v>
                </c:pt>
                <c:pt idx="19" formatCode="_-* #,##0_-;\-* #,##0_-;_-* &quot;-&quot;??_-;_-@_-">
                  <c:v>158264.51543745032</c:v>
                </c:pt>
                <c:pt idx="20" formatCode="_-* #,##0_-;\-* #,##0_-;_-* &quot;-&quot;??_-;_-@_-">
                  <c:v>155296.94164833517</c:v>
                </c:pt>
                <c:pt idx="21" formatCode="_-* #,##0_-;\-* #,##0_-;_-* &quot;-&quot;??_-;_-@_-">
                  <c:v>152461.58245237274</c:v>
                </c:pt>
                <c:pt idx="22" formatCode="_-* #,##0_-;\-* #,##0_-;_-* &quot;-&quot;??_-;_-@_-">
                  <c:v>149752.54728040291</c:v>
                </c:pt>
                <c:pt idx="23" formatCode="_-* #,##0_-;\-* #,##0_-;_-* &quot;-&quot;??_-;_-@_-">
                  <c:v>147164.20800634541</c:v>
                </c:pt>
                <c:pt idx="24" formatCode="_-* #,##0_-;\-* #,##0_-;_-* &quot;-&quot;??_-;_-@_-">
                  <c:v>144691.18725454874</c:v>
                </c:pt>
                <c:pt idx="25" formatCode="_-* #,##0_-;\-* #,##0_-;_-* &quot;-&quot;??_-;_-@_-">
                  <c:v>142328.34722808274</c:v>
                </c:pt>
                <c:pt idx="26" formatCode="_-* #,##0_-;\-* #,##0_-;_-* &quot;-&quot;??_-;_-@_-">
                  <c:v>140070.77903476544</c:v>
                </c:pt>
                <c:pt idx="27" formatCode="_-* #,##0_-;\-* #,##0_-;_-* &quot;-&quot;??_-;_-@_-">
                  <c:v>137913.79248874827</c:v>
                </c:pt>
                <c:pt idx="28" formatCode="_-* #,##0_-;\-* #,##0_-;_-* &quot;-&quot;??_-;_-@_-">
                  <c:v>135852.90636647239</c:v>
                </c:pt>
                <c:pt idx="29" formatCode="_-* #,##0_-;\-* #,##0_-;_-* &quot;-&quot;??_-;_-@_-">
                  <c:v>133883.83909675217</c:v>
                </c:pt>
                <c:pt idx="30" formatCode="_-* #,##0_-;\-* #,##0_-;_-* &quot;-&quot;??_-;_-@_-">
                  <c:v>132002.49986564426</c:v>
                </c:pt>
                <c:pt idx="31" formatCode="_-* #,##0_-;\-* #,##0_-;_-* &quot;-&quot;??_-;_-@_-">
                  <c:v>130204.98011762236</c:v>
                </c:pt>
                <c:pt idx="32" formatCode="_-* #,##0_-;\-* #,##0_-;_-* &quot;-&quot;??_-;_-@_-">
                  <c:v>128487.5454354008</c:v>
                </c:pt>
                <c:pt idx="33" formatCode="_-* #,##0_-;\-* #,##0_-;_-* &quot;-&quot;??_-;_-@_-">
                  <c:v>162763.02778153727</c:v>
                </c:pt>
                <c:pt idx="34" formatCode="_-* #,##0_-;\-* #,##0_-;_-* &quot;-&quot;??_-;_-@_-">
                  <c:v>195511.43135034747</c:v>
                </c:pt>
                <c:pt idx="35" formatCode="_-* #,##0_-;\-* #,##0_-;_-* &quot;-&quot;??_-;_-@_-">
                  <c:v>226800.79222571815</c:v>
                </c:pt>
                <c:pt idx="36" formatCode="_-* #,##0_-;\-* #,##0_-;_-* &quot;-&quot;??_-;_-@_-">
                  <c:v>256696.11527351418</c:v>
                </c:pt>
                <c:pt idx="37" formatCode="_-* #,##0_-;\-* #,##0_-;_-* &quot;-&quot;??_-;_-@_-">
                  <c:v>285259.50919171917</c:v>
                </c:pt>
                <c:pt idx="38" formatCode="_-* #,##0_-;\-* #,##0_-;_-* &quot;-&quot;??_-;_-@_-">
                  <c:v>312550.31554367457</c:v>
                </c:pt>
                <c:pt idx="39" formatCode="_-* #,##0_-;\-* #,##0_-;_-* &quot;-&quot;??_-;_-@_-">
                  <c:v>338625.23204248864</c:v>
                </c:pt>
                <c:pt idx="40" formatCode="_-* #,##0_-;\-* #,##0_-;_-* &quot;-&quot;??_-;_-@_-">
                  <c:v>363538.4303427437</c:v>
                </c:pt>
                <c:pt idx="41" formatCode="_-* #,##0_-;\-* #,##0_-;_-* &quot;-&quot;??_-;_-@_-">
                  <c:v>387341.66858421848</c:v>
                </c:pt>
                <c:pt idx="42" formatCode="_-* #,##0_-;\-* #,##0_-;_-* &quot;-&quot;??_-;_-@_-">
                  <c:v>410084.39892143925</c:v>
                </c:pt>
                <c:pt idx="43" formatCode="_-* #,##0_-;\-* #,##0_-;_-* &quot;-&quot;??_-;_-@_-">
                  <c:v>431813.87026245688</c:v>
                </c:pt>
                <c:pt idx="44" formatCode="_-* #,##0_-;\-* #,##0_-;_-* &quot;-&quot;??_-;_-@_-">
                  <c:v>452575.22643029364</c:v>
                </c:pt>
                <c:pt idx="45" formatCode="_-* #,##0_-;\-* #,##0_-;_-* &quot;-&quot;??_-;_-@_-">
                  <c:v>472411.59995099372</c:v>
                </c:pt>
                <c:pt idx="46" formatCode="_-* #,##0_-;\-* #,##0_-;_-* &quot;-&quot;??_-;_-@_-">
                  <c:v>491364.20166312606</c:v>
                </c:pt>
                <c:pt idx="47" formatCode="_-* #,##0_-;\-* #,##0_-;_-* &quot;-&quot;??_-;_-@_-">
                  <c:v>509472.40633490641</c:v>
                </c:pt>
                <c:pt idx="48" formatCode="_-* #,##0_-;\-* #,##0_-;_-* &quot;-&quot;??_-;_-@_-">
                  <c:v>526773.83446681197</c:v>
                </c:pt>
                <c:pt idx="49" formatCode="_-* #,##0_-;\-* #,##0_-;_-* &quot;-&quot;??_-;_-@_-">
                  <c:v>543304.43044963619</c:v>
                </c:pt>
                <c:pt idx="50" formatCode="_-* #,##0_-;\-* #,##0_-;_-* &quot;-&quot;??_-;_-@_-">
                  <c:v>559098.53724036098</c:v>
                </c:pt>
                <c:pt idx="51" formatCode="_-* #,##0_-;\-* #,##0_-;_-* &quot;-&quot;??_-;_-@_-">
                  <c:v>574188.96771098697</c:v>
                </c:pt>
                <c:pt idx="52" formatCode="_-* #,##0_-;\-* #,##0_-;_-* &quot;-&quot;??_-;_-@_-">
                  <c:v>588607.07281855331</c:v>
                </c:pt>
                <c:pt idx="53" formatCode="_-* #,##0_-;\-* #,##0_-;_-* &quot;-&quot;??_-;_-@_-">
                  <c:v>602382.80673797196</c:v>
                </c:pt>
                <c:pt idx="54" formatCode="_-* #,##0_-;\-* #,##0_-;_-* &quot;-&quot;??_-;_-@_-">
                  <c:v>615544.78909299255</c:v>
                </c:pt>
                <c:pt idx="55" formatCode="_-* #,##0_-;\-* #,##0_-;_-* &quot;-&quot;??_-;_-@_-">
                  <c:v>628120.36441458564</c:v>
                </c:pt>
                <c:pt idx="56" formatCode="_-* #,##0_-;\-* #,##0_-;_-* &quot;-&quot;??_-;_-@_-">
                  <c:v>640135.65895027062</c:v>
                </c:pt>
                <c:pt idx="57" formatCode="_-* #,##0_-;\-* #,##0_-;_-* &quot;-&quot;??_-;_-@_-">
                  <c:v>651615.63494241261</c:v>
                </c:pt>
                <c:pt idx="58" formatCode="_-* #,##0_-;\-* #,##0_-;_-* &quot;-&quot;??_-;_-@_-">
                  <c:v>662584.14248825295</c:v>
                </c:pt>
                <c:pt idx="59">
                  <c:v>673063.96908941562</c:v>
                </c:pt>
                <c:pt idx="60">
                  <c:v>683076.88699382881</c:v>
                </c:pt>
                <c:pt idx="61">
                  <c:v>692643.69842841825</c:v>
                </c:pt>
                <c:pt idx="62">
                  <c:v>701784.27881654387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BA-47AF-9F4C-C439E3B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96928"/>
        <c:axId val="335705456"/>
      </c:scatterChart>
      <c:valAx>
        <c:axId val="3356969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05456"/>
        <c:crosses val="autoZero"/>
        <c:crossBetween val="midCat"/>
      </c:valAx>
      <c:valAx>
        <c:axId val="3357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9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13648293963255"/>
          <c:y val="0.17171296296296298"/>
          <c:w val="0.78253018372703409"/>
          <c:h val="0.671457786526684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Combined!$K$3:$K$63</c:f>
              <c:numCache>
                <c:formatCode>General</c:formatCode>
                <c:ptCount val="61"/>
                <c:pt idx="0">
                  <c:v>-1435906.7252414906</c:v>
                </c:pt>
                <c:pt idx="1">
                  <c:v>-1381511.3955417795</c:v>
                </c:pt>
                <c:pt idx="2">
                  <c:v>-1324807.5409597948</c:v>
                </c:pt>
                <c:pt idx="3">
                  <c:v>-1265692.1816223438</c:v>
                </c:pt>
                <c:pt idx="4">
                  <c:v>-1204057.5831587922</c:v>
                </c:pt>
                <c:pt idx="5">
                  <c:v>-1139791.0321164799</c:v>
                </c:pt>
                <c:pt idx="6">
                  <c:v>-1072774.6006064753</c:v>
                </c:pt>
                <c:pt idx="7">
                  <c:v>-1002884.8996579938</c:v>
                </c:pt>
                <c:pt idx="8">
                  <c:v>-929992.82073433138</c:v>
                </c:pt>
                <c:pt idx="9">
                  <c:v>-853963.26483649691</c:v>
                </c:pt>
                <c:pt idx="10">
                  <c:v>-774654.85859270243</c:v>
                </c:pt>
                <c:pt idx="11">
                  <c:v>-691919.65670250601</c:v>
                </c:pt>
                <c:pt idx="12">
                  <c:v>-605602.8300735763</c:v>
                </c:pt>
                <c:pt idx="13">
                  <c:v>-515542.33895672194</c:v>
                </c:pt>
                <c:pt idx="14">
                  <c:v>-421568.59035091591</c:v>
                </c:pt>
                <c:pt idx="15">
                  <c:v>-323504.07891445165</c:v>
                </c:pt>
                <c:pt idx="16">
                  <c:v>-221163.01058106124</c:v>
                </c:pt>
                <c:pt idx="17">
                  <c:v>-114350.90804064646</c:v>
                </c:pt>
                <c:pt idx="18">
                  <c:v>-2864.1972032089252</c:v>
                </c:pt>
                <c:pt idx="19">
                  <c:v>113510.2262785444</c:v>
                </c:pt>
                <c:pt idx="20">
                  <c:v>234995.45139765693</c:v>
                </c:pt>
                <c:pt idx="21">
                  <c:v>361825.02810960589</c:v>
                </c:pt>
                <c:pt idx="22">
                  <c:v>494243.46664415696</c:v>
                </c:pt>
                <c:pt idx="23">
                  <c:v>632506.7609315326</c:v>
                </c:pt>
                <c:pt idx="24">
                  <c:v>776882.9373168326</c:v>
                </c:pt>
                <c:pt idx="25">
                  <c:v>927652.62979409262</c:v>
                </c:pt>
                <c:pt idx="26">
                  <c:v>1085109.6830516772</c:v>
                </c:pt>
                <c:pt idx="27">
                  <c:v>1249561.784683961</c:v>
                </c:pt>
                <c:pt idx="28">
                  <c:v>1421331.127990613</c:v>
                </c:pt>
                <c:pt idx="29">
                  <c:v>1600755.1068544374</c:v>
                </c:pt>
                <c:pt idx="30">
                  <c:v>1788187.0442617862</c:v>
                </c:pt>
                <c:pt idx="31">
                  <c:v>1948063.9771491052</c:v>
                </c:pt>
                <c:pt idx="32">
                  <c:v>2115225.2321944484</c:v>
                </c:pt>
                <c:pt idx="33">
                  <c:v>2290040.1299179033</c:v>
                </c:pt>
                <c:pt idx="34">
                  <c:v>2472894.9833596773</c:v>
                </c:pt>
                <c:pt idx="35">
                  <c:v>2664193.9722846113</c:v>
                </c:pt>
                <c:pt idx="36">
                  <c:v>2864479.3287762068</c:v>
                </c:pt>
                <c:pt idx="37">
                  <c:v>3074297.8810848501</c:v>
                </c:pt>
                <c:pt idx="38">
                  <c:v>3294107.9278711979</c:v>
                </c:pt>
                <c:pt idx="39">
                  <c:v>3524389.9716846473</c:v>
                </c:pt>
                <c:pt idx="40">
                  <c:v>3765647.8013436422</c:v>
                </c:pt>
                <c:pt idx="41">
                  <c:v>4018409.6273395731</c:v>
                </c:pt>
                <c:pt idx="42">
                  <c:v>4283229.2728721127</c:v>
                </c:pt>
                <c:pt idx="43">
                  <c:v>4560687.4232524866</c:v>
                </c:pt>
                <c:pt idx="44">
                  <c:v>4851392.9365462698</c:v>
                </c:pt>
                <c:pt idx="45">
                  <c:v>5155984.2184689445</c:v>
                </c:pt>
                <c:pt idx="46">
                  <c:v>5475130.6646962548</c:v>
                </c:pt>
                <c:pt idx="47">
                  <c:v>5809534.1739074336</c:v>
                </c:pt>
                <c:pt idx="48">
                  <c:v>6159930.735043237</c:v>
                </c:pt>
                <c:pt idx="49">
                  <c:v>6527092.0924325883</c:v>
                </c:pt>
                <c:pt idx="50">
                  <c:v>6911827.4926221455</c:v>
                </c:pt>
                <c:pt idx="51">
                  <c:v>7314985.5169323776</c:v>
                </c:pt>
                <c:pt idx="52">
                  <c:v>7737456.0039625689</c:v>
                </c:pt>
                <c:pt idx="53">
                  <c:v>8180172.0664756661</c:v>
                </c:pt>
                <c:pt idx="54">
                  <c:v>8644112.2073128633</c:v>
                </c:pt>
                <c:pt idx="55">
                  <c:v>9130302.5392175093</c:v>
                </c:pt>
                <c:pt idx="56">
                  <c:v>9639819.1136890966</c:v>
                </c:pt>
                <c:pt idx="57">
                  <c:v>10173790.364241108</c:v>
                </c:pt>
                <c:pt idx="58">
                  <c:v>10733399.669702189</c:v>
                </c:pt>
                <c:pt idx="59">
                  <c:v>11319888.043478735</c:v>
                </c:pt>
                <c:pt idx="60">
                  <c:v>11934556.954989744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1-43DA-B94F-31E9D9292A31}"/>
            </c:ext>
          </c:extLst>
        </c:ser>
        <c:ser>
          <c:idx val="1"/>
          <c:order val="1"/>
          <c:spPr>
            <a:ln w="190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Combined!$L$3:$L$63</c:f>
              <c:numCache>
                <c:formatCode>General</c:formatCode>
                <c:ptCount val="61"/>
                <c:pt idx="0">
                  <c:v>-1268124.9397789377</c:v>
                </c:pt>
                <c:pt idx="1">
                  <c:v>-1197587.0839360361</c:v>
                </c:pt>
                <c:pt idx="2">
                  <c:v>-1124011.8271082605</c:v>
                </c:pt>
                <c:pt idx="3">
                  <c:v>-1047260.1074665303</c:v>
                </c:pt>
                <c:pt idx="4">
                  <c:v>-967186.24523484497</c:v>
                </c:pt>
                <c:pt idx="5">
                  <c:v>-883637.62056245212</c:v>
                </c:pt>
                <c:pt idx="6">
                  <c:v>-796454.33551908867</c:v>
                </c:pt>
                <c:pt idx="7">
                  <c:v>-705468.85942545591</c:v>
                </c:pt>
                <c:pt idx="8">
                  <c:v>-610505.6566918504</c:v>
                </c:pt>
                <c:pt idx="9">
                  <c:v>-511380.79629668023</c:v>
                </c:pt>
                <c:pt idx="10">
                  <c:v>-407901.54199334979</c:v>
                </c:pt>
                <c:pt idx="11">
                  <c:v>-299865.92228859011</c:v>
                </c:pt>
                <c:pt idx="12">
                  <c:v>-187062.27918763808</c:v>
                </c:pt>
                <c:pt idx="13">
                  <c:v>-69268.79465161683</c:v>
                </c:pt>
                <c:pt idx="14">
                  <c:v>53747.00634007575</c:v>
                </c:pt>
                <c:pt idx="15">
                  <c:v>182228.77728473907</c:v>
                </c:pt>
                <c:pt idx="16">
                  <c:v>316431.89742899593</c:v>
                </c:pt>
                <c:pt idx="17">
                  <c:v>456624.04610017897</c:v>
                </c:pt>
                <c:pt idx="18">
                  <c:v>603085.80544143892</c:v>
                </c:pt>
                <c:pt idx="19">
                  <c:v>756111.2929625765</c:v>
                </c:pt>
                <c:pt idx="20">
                  <c:v>916008.82538898091</c:v>
                </c:pt>
                <c:pt idx="21">
                  <c:v>1083101.6153649641</c:v>
                </c:pt>
                <c:pt idx="22">
                  <c:v>1257728.5026453589</c:v>
                </c:pt>
                <c:pt idx="23">
                  <c:v>1440244.7214907254</c:v>
                </c:pt>
                <c:pt idx="24">
                  <c:v>1631022.7060670215</c:v>
                </c:pt>
                <c:pt idx="25">
                  <c:v>1830452.9357404127</c:v>
                </c:pt>
                <c:pt idx="26">
                  <c:v>2038944.8222521623</c:v>
                </c:pt>
                <c:pt idx="27">
                  <c:v>2256927.6408575429</c:v>
                </c:pt>
                <c:pt idx="28">
                  <c:v>2484851.5076166443</c:v>
                </c:pt>
                <c:pt idx="29">
                  <c:v>2723188.4051340697</c:v>
                </c:pt>
                <c:pt idx="30">
                  <c:v>2972433.2591590928</c:v>
                </c:pt>
                <c:pt idx="31">
                  <c:v>3199753.5377110015</c:v>
                </c:pt>
                <c:pt idx="32">
                  <c:v>3437318.8384439591</c:v>
                </c:pt>
                <c:pt idx="33">
                  <c:v>3685697.3297873046</c:v>
                </c:pt>
                <c:pt idx="34">
                  <c:v>3945482.7993235737</c:v>
                </c:pt>
                <c:pt idx="35">
                  <c:v>4217296.0738804657</c:v>
                </c:pt>
                <c:pt idx="36">
                  <c:v>4502144.3162834123</c:v>
                </c:pt>
                <c:pt idx="37">
                  <c:v>4801019.336592068</c:v>
                </c:pt>
                <c:pt idx="38">
                  <c:v>5114616.8313386552</c:v>
                </c:pt>
                <c:pt idx="39">
                  <c:v>5443667.1342418902</c:v>
                </c:pt>
                <c:pt idx="40">
                  <c:v>5788936.9442030964</c:v>
                </c:pt>
                <c:pt idx="41">
                  <c:v>6151231.1396010574</c:v>
                </c:pt>
                <c:pt idx="42">
                  <c:v>6531394.6831978522</c:v>
                </c:pt>
                <c:pt idx="43">
                  <c:v>6930314.6221835669</c:v>
                </c:pt>
                <c:pt idx="44">
                  <c:v>7348922.1881139847</c:v>
                </c:pt>
                <c:pt idx="45">
                  <c:v>7788195.0017330935</c:v>
                </c:pt>
                <c:pt idx="46">
                  <c:v>8249159.3879216826</c:v>
                </c:pt>
                <c:pt idx="47">
                  <c:v>8732892.8062753454</c:v>
                </c:pt>
                <c:pt idx="48">
                  <c:v>9240526.4030902572</c:v>
                </c:pt>
                <c:pt idx="49">
                  <c:v>9773247.6908239573</c:v>
                </c:pt>
                <c:pt idx="50">
                  <c:v>10332303.361401625</c:v>
                </c:pt>
                <c:pt idx="51">
                  <c:v>10919002.2400568</c:v>
                </c:pt>
                <c:pt idx="52">
                  <c:v>11534718.38672981</c:v>
                </c:pt>
                <c:pt idx="53">
                  <c:v>12180894.352398342</c:v>
                </c:pt>
                <c:pt idx="54">
                  <c:v>12859044.598083083</c:v>
                </c:pt>
                <c:pt idx="55">
                  <c:v>13570759.084658537</c:v>
                </c:pt>
                <c:pt idx="56">
                  <c:v>14317707.042005455</c:v>
                </c:pt>
                <c:pt idx="57">
                  <c:v>15101640.926468072</c:v>
                </c:pt>
                <c:pt idx="58">
                  <c:v>15924400.576027384</c:v>
                </c:pt>
                <c:pt idx="59">
                  <c:v>16787917.573072169</c:v>
                </c:pt>
                <c:pt idx="60">
                  <c:v>17694219.825143434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91-43DA-B94F-31E9D9292A31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Combined!$M$3:$M$63</c:f>
              <c:numCache>
                <c:formatCode>General</c:formatCode>
                <c:ptCount val="61"/>
                <c:pt idx="0">
                  <c:v>-1637810.9571289902</c:v>
                </c:pt>
                <c:pt idx="1">
                  <c:v>-1589303.4042608836</c:v>
                </c:pt>
                <c:pt idx="2">
                  <c:v>-1539083.9087772947</c:v>
                </c:pt>
                <c:pt idx="3">
                  <c:v>-1487089.9683110854</c:v>
                </c:pt>
                <c:pt idx="4">
                  <c:v>-1433256.7367532793</c:v>
                </c:pt>
                <c:pt idx="5">
                  <c:v>-1377516.9345945749</c:v>
                </c:pt>
                <c:pt idx="6">
                  <c:v>-1319800.7557875672</c:v>
                </c:pt>
                <c:pt idx="7">
                  <c:v>-1260035.7709933151</c:v>
                </c:pt>
                <c:pt idx="8">
                  <c:v>-1198146.8270704953</c:v>
                </c:pt>
                <c:pt idx="9">
                  <c:v>-1134055.9426597999</c:v>
                </c:pt>
                <c:pt idx="10">
                  <c:v>-1067682.1997104138</c:v>
                </c:pt>
                <c:pt idx="11">
                  <c:v>-998941.63078936085</c:v>
                </c:pt>
                <c:pt idx="12">
                  <c:v>-927747.10200821992</c:v>
                </c:pt>
                <c:pt idx="13">
                  <c:v>-854008.19139517844</c:v>
                </c:pt>
                <c:pt idx="14">
                  <c:v>-777631.06253359036</c:v>
                </c:pt>
                <c:pt idx="15">
                  <c:v>-698518.33328114578</c:v>
                </c:pt>
                <c:pt idx="16">
                  <c:v>-616568.93937640882</c:v>
                </c:pt>
                <c:pt idx="17">
                  <c:v>-531677.99273184733</c:v>
                </c:pt>
                <c:pt idx="18">
                  <c:v>-443736.63420453179</c:v>
                </c:pt>
                <c:pt idx="19">
                  <c:v>-352631.88062743424</c:v>
                </c:pt>
                <c:pt idx="20">
                  <c:v>-258246.46587566636</c:v>
                </c:pt>
                <c:pt idx="21">
                  <c:v>-160458.67573307734</c:v>
                </c:pt>
                <c:pt idx="22">
                  <c:v>-59142.176315352554</c:v>
                </c:pt>
                <c:pt idx="23">
                  <c:v>45834.164203892928</c:v>
                </c:pt>
                <c:pt idx="24">
                  <c:v>154606.46082756016</c:v>
                </c:pt>
                <c:pt idx="25">
                  <c:v>267316.00420401315</c:v>
                </c:pt>
                <c:pt idx="26">
                  <c:v>384109.46061533387</c:v>
                </c:pt>
                <c:pt idx="27">
                  <c:v>505139.07978095673</c:v>
                </c:pt>
                <c:pt idx="28">
                  <c:v>630562.91078448528</c:v>
                </c:pt>
                <c:pt idx="29">
                  <c:v>760545.02644367004</c:v>
                </c:pt>
                <c:pt idx="30">
                  <c:v>895255.75645620096</c:v>
                </c:pt>
                <c:pt idx="31">
                  <c:v>998015.72811819706</c:v>
                </c:pt>
                <c:pt idx="32">
                  <c:v>1104900.3299825029</c:v>
                </c:pt>
                <c:pt idx="33">
                  <c:v>1216074.919639505</c:v>
                </c:pt>
                <c:pt idx="34">
                  <c:v>1331711.4787270962</c:v>
                </c:pt>
                <c:pt idx="35">
                  <c:v>1451988.8781475385</c:v>
                </c:pt>
                <c:pt idx="36">
                  <c:v>1577093.1538996685</c:v>
                </c:pt>
                <c:pt idx="37">
                  <c:v>1707217.7939512429</c:v>
                </c:pt>
                <c:pt idx="38">
                  <c:v>1842564.0365931988</c:v>
                </c:pt>
                <c:pt idx="39">
                  <c:v>1983341.1807352942</c:v>
                </c:pt>
                <c:pt idx="40">
                  <c:v>2129766.9086209736</c:v>
                </c:pt>
                <c:pt idx="41">
                  <c:v>2282067.6214584159</c:v>
                </c:pt>
                <c:pt idx="42">
                  <c:v>2440478.7884846176</c:v>
                </c:pt>
                <c:pt idx="43">
                  <c:v>2605245.3100000313</c:v>
                </c:pt>
                <c:pt idx="44">
                  <c:v>2776621.8949327916</c:v>
                </c:pt>
                <c:pt idx="45">
                  <c:v>2954873.4535139287</c:v>
                </c:pt>
                <c:pt idx="46">
                  <c:v>3140275.5056682285</c:v>
                </c:pt>
                <c:pt idx="47">
                  <c:v>3333114.6057495903</c:v>
                </c:pt>
                <c:pt idx="48">
                  <c:v>3533688.784274892</c:v>
                </c:pt>
                <c:pt idx="49">
                  <c:v>3742308.007336549</c:v>
                </c:pt>
                <c:pt idx="50">
                  <c:v>3959294.654401151</c:v>
                </c:pt>
                <c:pt idx="51">
                  <c:v>4184984.0152298678</c:v>
                </c:pt>
                <c:pt idx="52">
                  <c:v>4419724.8066857634</c:v>
                </c:pt>
                <c:pt idx="53">
                  <c:v>4663879.7102237511</c:v>
                </c:pt>
                <c:pt idx="54">
                  <c:v>4917825.9308907632</c:v>
                </c:pt>
                <c:pt idx="55">
                  <c:v>5181955.7786968313</c:v>
                </c:pt>
                <c:pt idx="56">
                  <c:v>5456677.2732521892</c:v>
                </c:pt>
                <c:pt idx="57">
                  <c:v>5742414.7726013362</c:v>
                </c:pt>
                <c:pt idx="58">
                  <c:v>6039609.6272222418</c:v>
                </c:pt>
                <c:pt idx="59">
                  <c:v>6348720.8601976028</c:v>
                </c:pt>
                <c:pt idx="60">
                  <c:v>6670225.8746053446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91-43DA-B94F-31E9D929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030312"/>
        <c:axId val="452025392"/>
      </c:scatterChart>
      <c:valAx>
        <c:axId val="452030312"/>
        <c:scaling>
          <c:orientation val="minMax"/>
          <c:max val="85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25392"/>
        <c:crosses val="autoZero"/>
        <c:crossBetween val="midCat"/>
      </c:valAx>
      <c:valAx>
        <c:axId val="452025392"/>
        <c:scaling>
          <c:orientation val="minMax"/>
          <c:max val="3000000"/>
          <c:min val="-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30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Combined!$C$3:$C$64</c:f>
              <c:numCache>
                <c:formatCode>General</c:formatCode>
                <c:ptCount val="62"/>
                <c:pt idx="0">
                  <c:v>300000</c:v>
                </c:pt>
                <c:pt idx="1">
                  <c:v>332000</c:v>
                </c:pt>
                <c:pt idx="2">
                  <c:v>365280</c:v>
                </c:pt>
                <c:pt idx="3">
                  <c:v>399891.20000000001</c:v>
                </c:pt>
                <c:pt idx="4">
                  <c:v>435886.848</c:v>
                </c:pt>
                <c:pt idx="5">
                  <c:v>473322.32192000002</c:v>
                </c:pt>
                <c:pt idx="6">
                  <c:v>512255.21479680005</c:v>
                </c:pt>
                <c:pt idx="7">
                  <c:v>552745.42338867206</c:v>
                </c:pt>
                <c:pt idx="8">
                  <c:v>594855.24032421899</c:v>
                </c:pt>
                <c:pt idx="9">
                  <c:v>638649.44993718772</c:v>
                </c:pt>
                <c:pt idx="10">
                  <c:v>684195.42793467524</c:v>
                </c:pt>
                <c:pt idx="11">
                  <c:v>731563.24505206232</c:v>
                </c:pt>
                <c:pt idx="12">
                  <c:v>780825.7748541449</c:v>
                </c:pt>
                <c:pt idx="13">
                  <c:v>832058.8058483107</c:v>
                </c:pt>
                <c:pt idx="14">
                  <c:v>885341.15808224317</c:v>
                </c:pt>
                <c:pt idx="15">
                  <c:v>940754.80440553289</c:v>
                </c:pt>
                <c:pt idx="16">
                  <c:v>998384.9965817543</c:v>
                </c:pt>
                <c:pt idx="17">
                  <c:v>1058320.3964450245</c:v>
                </c:pt>
                <c:pt idx="18">
                  <c:v>1120653.2123028256</c:v>
                </c:pt>
                <c:pt idx="19">
                  <c:v>1185479.3407949386</c:v>
                </c:pt>
                <c:pt idx="20">
                  <c:v>1252898.5144267362</c:v>
                </c:pt>
                <c:pt idx="21">
                  <c:v>1323014.4550038057</c:v>
                </c:pt>
                <c:pt idx="22">
                  <c:v>1395935.0332039581</c:v>
                </c:pt>
                <c:pt idx="23">
                  <c:v>1471772.4345321164</c:v>
                </c:pt>
                <c:pt idx="24">
                  <c:v>1550643.3319134011</c:v>
                </c:pt>
                <c:pt idx="25">
                  <c:v>1632669.0651899371</c:v>
                </c:pt>
                <c:pt idx="26">
                  <c:v>1717975.8277975346</c:v>
                </c:pt>
                <c:pt idx="27">
                  <c:v>1806694.8609094361</c:v>
                </c:pt>
                <c:pt idx="28">
                  <c:v>1898962.6553458136</c:v>
                </c:pt>
                <c:pt idx="29">
                  <c:v>1994921.1615596463</c:v>
                </c:pt>
                <c:pt idx="30">
                  <c:v>2094718.0080220322</c:v>
                </c:pt>
                <c:pt idx="31">
                  <c:v>2198506.7283429136</c:v>
                </c:pt>
                <c:pt idx="32">
                  <c:v>2306446.9974766304</c:v>
                </c:pt>
                <c:pt idx="33">
                  <c:v>2418704.8773756959</c:v>
                </c:pt>
                <c:pt idx="34">
                  <c:v>2535453.0724707237</c:v>
                </c:pt>
                <c:pt idx="35">
                  <c:v>2656871.1953695528</c:v>
                </c:pt>
                <c:pt idx="36">
                  <c:v>2783146.0431843349</c:v>
                </c:pt>
                <c:pt idx="37">
                  <c:v>2914471.8849117085</c:v>
                </c:pt>
                <c:pt idx="38">
                  <c:v>3051050.7603081772</c:v>
                </c:pt>
                <c:pt idx="39">
                  <c:v>3193092.7907205042</c:v>
                </c:pt>
                <c:pt idx="40">
                  <c:v>3340816.5023493245</c:v>
                </c:pt>
                <c:pt idx="41">
                  <c:v>3494449.1624432974</c:v>
                </c:pt>
                <c:pt idx="42">
                  <c:v>3654227.1289410293</c:v>
                </c:pt>
                <c:pt idx="43">
                  <c:v>3820396.2140986705</c:v>
                </c:pt>
                <c:pt idx="44">
                  <c:v>3993212.0626626173</c:v>
                </c:pt>
                <c:pt idx="45">
                  <c:v>4172940.5451691221</c:v>
                </c:pt>
                <c:pt idx="46">
                  <c:v>4359858.1669758875</c:v>
                </c:pt>
                <c:pt idx="47">
                  <c:v>4554252.4936549235</c:v>
                </c:pt>
                <c:pt idx="48">
                  <c:v>4756422.593401121</c:v>
                </c:pt>
                <c:pt idx="49">
                  <c:v>4966679.4971371656</c:v>
                </c:pt>
                <c:pt idx="50">
                  <c:v>5185346.6770226527</c:v>
                </c:pt>
                <c:pt idx="51">
                  <c:v>5412760.5441035591</c:v>
                </c:pt>
                <c:pt idx="52">
                  <c:v>5649270.9658677019</c:v>
                </c:pt>
                <c:pt idx="53">
                  <c:v>5895241.8045024099</c:v>
                </c:pt>
                <c:pt idx="54">
                  <c:v>6151051.4766825065</c:v>
                </c:pt>
                <c:pt idx="55">
                  <c:v>6417093.535749807</c:v>
                </c:pt>
                <c:pt idx="56">
                  <c:v>6693777.2771798</c:v>
                </c:pt>
                <c:pt idx="57">
                  <c:v>6981528.3682669923</c:v>
                </c:pt>
                <c:pt idx="58">
                  <c:v>7280789.5029976722</c:v>
                </c:pt>
                <c:pt idx="59">
                  <c:v>7592021.0831175791</c:v>
                </c:pt>
                <c:pt idx="60">
                  <c:v>7915701.9264422823</c:v>
                </c:pt>
                <c:pt idx="61">
                  <c:v>8252330.0034999736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53-4282-BCC8-CF6B240B3AF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Combined!$D$3:$D$64</c:f>
              <c:numCache>
                <c:formatCode>General</c:formatCode>
                <c:ptCount val="62"/>
                <c:pt idx="0">
                  <c:v>300000</c:v>
                </c:pt>
                <c:pt idx="1">
                  <c:v>350000</c:v>
                </c:pt>
                <c:pt idx="2">
                  <c:v>402500</c:v>
                </c:pt>
                <c:pt idx="3">
                  <c:v>457625</c:v>
                </c:pt>
                <c:pt idx="4">
                  <c:v>515506.25</c:v>
                </c:pt>
                <c:pt idx="5">
                  <c:v>576281.5625</c:v>
                </c:pt>
                <c:pt idx="6">
                  <c:v>640095.640625</c:v>
                </c:pt>
                <c:pt idx="7">
                  <c:v>707100.42265625007</c:v>
                </c:pt>
                <c:pt idx="8">
                  <c:v>777455.44378906256</c:v>
                </c:pt>
                <c:pt idx="9">
                  <c:v>851328.21597851568</c:v>
                </c:pt>
                <c:pt idx="10">
                  <c:v>928894.62677744147</c:v>
                </c:pt>
                <c:pt idx="11">
                  <c:v>1010339.3581163136</c:v>
                </c:pt>
                <c:pt idx="12">
                  <c:v>1095856.3260221293</c:v>
                </c:pt>
                <c:pt idx="13">
                  <c:v>1185649.1423232357</c:v>
                </c:pt>
                <c:pt idx="14">
                  <c:v>1279931.5994393977</c:v>
                </c:pt>
                <c:pt idx="15">
                  <c:v>1378928.1794113675</c:v>
                </c:pt>
                <c:pt idx="16">
                  <c:v>1482874.5883819358</c:v>
                </c:pt>
                <c:pt idx="17">
                  <c:v>1592018.3178010327</c:v>
                </c:pt>
                <c:pt idx="18">
                  <c:v>1706619.2336910844</c:v>
                </c:pt>
                <c:pt idx="19">
                  <c:v>1826950.1953756388</c:v>
                </c:pt>
                <c:pt idx="20">
                  <c:v>1953297.7051444207</c:v>
                </c:pt>
                <c:pt idx="21">
                  <c:v>2085962.5904016418</c:v>
                </c:pt>
                <c:pt idx="22">
                  <c:v>2225260.7199217239</c:v>
                </c:pt>
                <c:pt idx="23">
                  <c:v>2371523.7559178104</c:v>
                </c:pt>
                <c:pt idx="24">
                  <c:v>2525099.9437137009</c:v>
                </c:pt>
                <c:pt idx="25">
                  <c:v>2686354.9408993861</c:v>
                </c:pt>
                <c:pt idx="26">
                  <c:v>2855672.6879443554</c:v>
                </c:pt>
                <c:pt idx="27">
                  <c:v>3033456.3223415734</c:v>
                </c:pt>
                <c:pt idx="28">
                  <c:v>3220129.1384586524</c:v>
                </c:pt>
                <c:pt idx="29">
                  <c:v>3416135.5953815854</c:v>
                </c:pt>
                <c:pt idx="30">
                  <c:v>3621942.3751506647</c:v>
                </c:pt>
                <c:pt idx="31">
                  <c:v>3838039.4939081981</c:v>
                </c:pt>
                <c:pt idx="32">
                  <c:v>4064941.4686036082</c:v>
                </c:pt>
                <c:pt idx="33">
                  <c:v>4303188.5420337887</c:v>
                </c:pt>
                <c:pt idx="34">
                  <c:v>4553347.9691354781</c:v>
                </c:pt>
                <c:pt idx="35">
                  <c:v>4816015.3675922519</c:v>
                </c:pt>
                <c:pt idx="36">
                  <c:v>5091816.1359718647</c:v>
                </c:pt>
                <c:pt idx="37">
                  <c:v>5381406.9427704578</c:v>
                </c:pt>
                <c:pt idx="38">
                  <c:v>5685477.289908981</c:v>
                </c:pt>
                <c:pt idx="39">
                  <c:v>6004751.1544044307</c:v>
                </c:pt>
                <c:pt idx="40">
                  <c:v>6339988.7121246522</c:v>
                </c:pt>
                <c:pt idx="41">
                  <c:v>6691988.1477308851</c:v>
                </c:pt>
                <c:pt idx="42">
                  <c:v>7061587.5551174292</c:v>
                </c:pt>
                <c:pt idx="43">
                  <c:v>7449666.9328733012</c:v>
                </c:pt>
                <c:pt idx="44">
                  <c:v>7857150.279516967</c:v>
                </c:pt>
                <c:pt idx="45">
                  <c:v>8285007.7934928155</c:v>
                </c:pt>
                <c:pt idx="46">
                  <c:v>8734258.1831674557</c:v>
                </c:pt>
                <c:pt idx="47">
                  <c:v>9205971.092325829</c:v>
                </c:pt>
                <c:pt idx="48">
                  <c:v>9701269.64694212</c:v>
                </c:pt>
                <c:pt idx="49">
                  <c:v>10221333.129289227</c:v>
                </c:pt>
                <c:pt idx="50">
                  <c:v>10767399.785753688</c:v>
                </c:pt>
                <c:pt idx="51">
                  <c:v>11340769.775041373</c:v>
                </c:pt>
                <c:pt idx="52">
                  <c:v>11942808.263793442</c:v>
                </c:pt>
                <c:pt idx="53">
                  <c:v>12574948.676983114</c:v>
                </c:pt>
                <c:pt idx="54">
                  <c:v>13238696.11083227</c:v>
                </c:pt>
                <c:pt idx="55">
                  <c:v>13935630.916373884</c:v>
                </c:pt>
                <c:pt idx="56">
                  <c:v>14667412.462192578</c:v>
                </c:pt>
                <c:pt idx="57">
                  <c:v>15435783.085302208</c:v>
                </c:pt>
                <c:pt idx="58">
                  <c:v>16242572.239567319</c:v>
                </c:pt>
                <c:pt idx="59">
                  <c:v>17089700.851545684</c:v>
                </c:pt>
                <c:pt idx="60">
                  <c:v>17979185.894122969</c:v>
                </c:pt>
                <c:pt idx="61">
                  <c:v>18913145.18882912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53-4282-BCC8-CF6B240B3AF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Combined!$E$3:$E$64</c:f>
              <c:numCache>
                <c:formatCode>General</c:formatCode>
                <c:ptCount val="62"/>
                <c:pt idx="0">
                  <c:v>300000</c:v>
                </c:pt>
                <c:pt idx="1">
                  <c:v>335000</c:v>
                </c:pt>
                <c:pt idx="2">
                  <c:v>371750</c:v>
                </c:pt>
                <c:pt idx="3">
                  <c:v>410337.5</c:v>
                </c:pt>
                <c:pt idx="4">
                  <c:v>450854.375</c:v>
                </c:pt>
                <c:pt idx="5">
                  <c:v>493397.09375</c:v>
                </c:pt>
                <c:pt idx="6">
                  <c:v>538066.94843750005</c:v>
                </c:pt>
                <c:pt idx="7">
                  <c:v>584970.29585937504</c:v>
                </c:pt>
                <c:pt idx="8">
                  <c:v>634218.81065234379</c:v>
                </c:pt>
                <c:pt idx="9">
                  <c:v>685929.75118496106</c:v>
                </c:pt>
                <c:pt idx="10">
                  <c:v>740226.23874420917</c:v>
                </c:pt>
                <c:pt idx="11">
                  <c:v>797237.55068141967</c:v>
                </c:pt>
                <c:pt idx="12">
                  <c:v>857099.42821549065</c:v>
                </c:pt>
                <c:pt idx="13">
                  <c:v>919954.39962626528</c:v>
                </c:pt>
                <c:pt idx="14">
                  <c:v>985952.11960757861</c:v>
                </c:pt>
                <c:pt idx="15">
                  <c:v>1055249.7255879575</c:v>
                </c:pt>
                <c:pt idx="16">
                  <c:v>1128012.2118673555</c:v>
                </c:pt>
                <c:pt idx="17">
                  <c:v>1204412.8224607233</c:v>
                </c:pt>
                <c:pt idx="18">
                  <c:v>1284633.4635837595</c:v>
                </c:pt>
                <c:pt idx="19">
                  <c:v>1368865.1367629475</c:v>
                </c:pt>
                <c:pt idx="20">
                  <c:v>1457308.3936010951</c:v>
                </c:pt>
                <c:pt idx="21">
                  <c:v>1550173.8132811498</c:v>
                </c:pt>
                <c:pt idx="22">
                  <c:v>1647682.5039452075</c:v>
                </c:pt>
                <c:pt idx="23">
                  <c:v>1750066.6291424679</c:v>
                </c:pt>
                <c:pt idx="24">
                  <c:v>1857569.9605995913</c:v>
                </c:pt>
                <c:pt idx="25">
                  <c:v>1970448.4586295709</c:v>
                </c:pt>
                <c:pt idx="26">
                  <c:v>2088970.8815610495</c:v>
                </c:pt>
                <c:pt idx="27">
                  <c:v>2213419.4256391022</c:v>
                </c:pt>
                <c:pt idx="28">
                  <c:v>2344090.3969210573</c:v>
                </c:pt>
                <c:pt idx="29">
                  <c:v>2481294.9167671101</c:v>
                </c:pt>
                <c:pt idx="30">
                  <c:v>2625359.6626054659</c:v>
                </c:pt>
                <c:pt idx="31">
                  <c:v>2776627.6457357393</c:v>
                </c:pt>
                <c:pt idx="32">
                  <c:v>2935459.0280225263</c:v>
                </c:pt>
                <c:pt idx="33">
                  <c:v>3102231.9794236529</c:v>
                </c:pt>
                <c:pt idx="34">
                  <c:v>3277343.5783948358</c:v>
                </c:pt>
                <c:pt idx="35">
                  <c:v>3461210.7573145777</c:v>
                </c:pt>
                <c:pt idx="36">
                  <c:v>3654271.2951803068</c:v>
                </c:pt>
                <c:pt idx="37">
                  <c:v>3856984.8599393223</c:v>
                </c:pt>
                <c:pt idx="38">
                  <c:v>4069834.1029362888</c:v>
                </c:pt>
                <c:pt idx="39">
                  <c:v>4293325.808083103</c:v>
                </c:pt>
                <c:pt idx="40">
                  <c:v>4527992.098487258</c:v>
                </c:pt>
                <c:pt idx="41">
                  <c:v>4774391.703411621</c:v>
                </c:pt>
                <c:pt idx="42">
                  <c:v>5033111.288582202</c:v>
                </c:pt>
                <c:pt idx="43">
                  <c:v>5304766.853011312</c:v>
                </c:pt>
                <c:pt idx="44">
                  <c:v>5590005.1956618782</c:v>
                </c:pt>
                <c:pt idx="45">
                  <c:v>5889505.455444972</c:v>
                </c:pt>
                <c:pt idx="46">
                  <c:v>6203980.7282172209</c:v>
                </c:pt>
                <c:pt idx="47">
                  <c:v>6534179.7646280825</c:v>
                </c:pt>
                <c:pt idx="48">
                  <c:v>6880888.7528594872</c:v>
                </c:pt>
                <c:pt idx="49">
                  <c:v>7244933.190502462</c:v>
                </c:pt>
                <c:pt idx="50">
                  <c:v>7627179.8500275854</c:v>
                </c:pt>
                <c:pt idx="51">
                  <c:v>8028538.8425289653</c:v>
                </c:pt>
                <c:pt idx="52">
                  <c:v>8449965.7846554145</c:v>
                </c:pt>
                <c:pt idx="53">
                  <c:v>8892464.0738881864</c:v>
                </c:pt>
                <c:pt idx="54">
                  <c:v>9357087.277582597</c:v>
                </c:pt>
                <c:pt idx="55">
                  <c:v>9844941.6414617281</c:v>
                </c:pt>
                <c:pt idx="56">
                  <c:v>10357188.723534815</c:v>
                </c:pt>
                <c:pt idx="57">
                  <c:v>10895048.159711557</c:v>
                </c:pt>
                <c:pt idx="58">
                  <c:v>11459800.567697136</c:v>
                </c:pt>
                <c:pt idx="59">
                  <c:v>12052790.596081993</c:v>
                </c:pt>
                <c:pt idx="60">
                  <c:v>12675430.125886092</c:v>
                </c:pt>
                <c:pt idx="61">
                  <c:v>13329201.632180396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53-4282-BCC8-CF6B240B3AF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Combined!$F$3:$F$64</c:f>
              <c:numCache>
                <c:formatCode>General</c:formatCode>
                <c:ptCount val="62"/>
                <c:pt idx="0">
                  <c:v>1568124.9397789377</c:v>
                </c:pt>
                <c:pt idx="1">
                  <c:v>1547587.0839360361</c:v>
                </c:pt>
                <c:pt idx="2">
                  <c:v>1526511.8271082605</c:v>
                </c:pt>
                <c:pt idx="3">
                  <c:v>1504885.1074665303</c:v>
                </c:pt>
                <c:pt idx="4">
                  <c:v>1482692.495234845</c:v>
                </c:pt>
                <c:pt idx="5">
                  <c:v>1459919.1830624521</c:v>
                </c:pt>
                <c:pt idx="6">
                  <c:v>1436549.9761440887</c:v>
                </c:pt>
                <c:pt idx="7">
                  <c:v>1412569.282081706</c:v>
                </c:pt>
                <c:pt idx="8">
                  <c:v>1387961.100480913</c:v>
                </c:pt>
                <c:pt idx="9">
                  <c:v>1362709.0122751959</c:v>
                </c:pt>
                <c:pt idx="10">
                  <c:v>1336796.1687707913</c:v>
                </c:pt>
                <c:pt idx="11">
                  <c:v>1310205.2804049037</c:v>
                </c:pt>
                <c:pt idx="12">
                  <c:v>1282918.6052097674</c:v>
                </c:pt>
                <c:pt idx="13">
                  <c:v>1254917.9369748526</c:v>
                </c:pt>
                <c:pt idx="14">
                  <c:v>1226184.5930993219</c:v>
                </c:pt>
                <c:pt idx="15">
                  <c:v>1196699.4021266284</c:v>
                </c:pt>
                <c:pt idx="16">
                  <c:v>1166442.6909529399</c:v>
                </c:pt>
                <c:pt idx="17">
                  <c:v>1135394.2717008537</c:v>
                </c:pt>
                <c:pt idx="18">
                  <c:v>1103533.4282496455</c:v>
                </c:pt>
                <c:pt idx="19">
                  <c:v>1070838.9024130623</c:v>
                </c:pt>
                <c:pt idx="20">
                  <c:v>1037288.8797554398</c:v>
                </c:pt>
                <c:pt idx="21">
                  <c:v>1002860.9750366778</c:v>
                </c:pt>
                <c:pt idx="22">
                  <c:v>967532.21727636491</c:v>
                </c:pt>
                <c:pt idx="23">
                  <c:v>931279.03442708484</c:v>
                </c:pt>
                <c:pt idx="24">
                  <c:v>894077.23764667939</c:v>
                </c:pt>
                <c:pt idx="25">
                  <c:v>855902.00515897328</c:v>
                </c:pt>
                <c:pt idx="26">
                  <c:v>816727.86569219327</c:v>
                </c:pt>
                <c:pt idx="27">
                  <c:v>776528.68148403068</c:v>
                </c:pt>
                <c:pt idx="28">
                  <c:v>735277.63084200828</c:v>
                </c:pt>
                <c:pt idx="29">
                  <c:v>692947.19024751568</c:v>
                </c:pt>
                <c:pt idx="30">
                  <c:v>649509.1159915718</c:v>
                </c:pt>
                <c:pt idx="31">
                  <c:v>638285.9561971965</c:v>
                </c:pt>
                <c:pt idx="32">
                  <c:v>627622.63015964883</c:v>
                </c:pt>
                <c:pt idx="33">
                  <c:v>617491.21224648424</c:v>
                </c:pt>
                <c:pt idx="34">
                  <c:v>607865.16981190466</c:v>
                </c:pt>
                <c:pt idx="35">
                  <c:v>598719.29371178569</c:v>
                </c:pt>
                <c:pt idx="36">
                  <c:v>589671.81968845217</c:v>
                </c:pt>
                <c:pt idx="37">
                  <c:v>580387.60617838975</c:v>
                </c:pt>
                <c:pt idx="38">
                  <c:v>570860.4585703254</c:v>
                </c:pt>
                <c:pt idx="39">
                  <c:v>561084.02016254095</c:v>
                </c:pt>
                <c:pt idx="40">
                  <c:v>551051.76792155544</c:v>
                </c:pt>
                <c:pt idx="41">
                  <c:v>540757.00812982803</c:v>
                </c:pt>
                <c:pt idx="42">
                  <c:v>530192.87191957689</c:v>
                </c:pt>
                <c:pt idx="43">
                  <c:v>519352.31068973476</c:v>
                </c:pt>
                <c:pt idx="44">
                  <c:v>508228.09140298219</c:v>
                </c:pt>
                <c:pt idx="45">
                  <c:v>496812.79175972188</c:v>
                </c:pt>
                <c:pt idx="46">
                  <c:v>485098.79524577339</c:v>
                </c:pt>
                <c:pt idx="47">
                  <c:v>473078.2860504837</c:v>
                </c:pt>
                <c:pt idx="48">
                  <c:v>460743.24385186355</c:v>
                </c:pt>
                <c:pt idx="49">
                  <c:v>448085.43846526957</c:v>
                </c:pt>
                <c:pt idx="50">
                  <c:v>435096.42435206211</c:v>
                </c:pt>
                <c:pt idx="51">
                  <c:v>421767.53498457425</c:v>
                </c:pt>
                <c:pt idx="52">
                  <c:v>408089.87706363288</c:v>
                </c:pt>
                <c:pt idx="53">
                  <c:v>394054.32458477328</c:v>
                </c:pt>
                <c:pt idx="54">
                  <c:v>379651.51274918788</c:v>
                </c:pt>
                <c:pt idx="55">
                  <c:v>364871.83171534713</c:v>
                </c:pt>
                <c:pt idx="56">
                  <c:v>349705.42018712254</c:v>
                </c:pt>
                <c:pt idx="57">
                  <c:v>334142.15883413446</c:v>
                </c:pt>
                <c:pt idx="58">
                  <c:v>318171.66353993444</c:v>
                </c:pt>
                <c:pt idx="59">
                  <c:v>301783.27847351675</c:v>
                </c:pt>
                <c:pt idx="60">
                  <c:v>284966.06897953682</c:v>
                </c:pt>
                <c:pt idx="61">
                  <c:v>267708.81428249244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53-4282-BCC8-CF6B240B3AF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Combined!$G$3:$G$64</c:f>
              <c:numCache>
                <c:formatCode>General</c:formatCode>
                <c:ptCount val="62"/>
                <c:pt idx="0">
                  <c:v>1937810.9571289902</c:v>
                </c:pt>
                <c:pt idx="1">
                  <c:v>1921303.4042608836</c:v>
                </c:pt>
                <c:pt idx="2">
                  <c:v>1904363.9087772947</c:v>
                </c:pt>
                <c:pt idx="3">
                  <c:v>1886981.1683110853</c:v>
                </c:pt>
                <c:pt idx="4">
                  <c:v>1869143.5847532793</c:v>
                </c:pt>
                <c:pt idx="5">
                  <c:v>1850839.2565145749</c:v>
                </c:pt>
                <c:pt idx="6">
                  <c:v>1832055.9705843672</c:v>
                </c:pt>
                <c:pt idx="7">
                  <c:v>1812781.1943819872</c:v>
                </c:pt>
                <c:pt idx="8">
                  <c:v>1793002.0673947143</c:v>
                </c:pt>
                <c:pt idx="9">
                  <c:v>1772705.3925969875</c:v>
                </c:pt>
                <c:pt idx="10">
                  <c:v>1751877.6276450891</c:v>
                </c:pt>
                <c:pt idx="11">
                  <c:v>1730504.8758414232</c:v>
                </c:pt>
                <c:pt idx="12">
                  <c:v>1708572.8768623648</c:v>
                </c:pt>
                <c:pt idx="13">
                  <c:v>1686066.9972434891</c:v>
                </c:pt>
                <c:pt idx="14">
                  <c:v>1662972.2206158335</c:v>
                </c:pt>
                <c:pt idx="15">
                  <c:v>1639273.1376866787</c:v>
                </c:pt>
                <c:pt idx="16">
                  <c:v>1614953.9359581631</c:v>
                </c:pt>
                <c:pt idx="17">
                  <c:v>1589998.3891768719</c:v>
                </c:pt>
                <c:pt idx="18">
                  <c:v>1564389.8465073574</c:v>
                </c:pt>
                <c:pt idx="19">
                  <c:v>1538111.2214223729</c:v>
                </c:pt>
                <c:pt idx="20">
                  <c:v>1511144.9803024025</c:v>
                </c:pt>
                <c:pt idx="21">
                  <c:v>1483473.130736883</c:v>
                </c:pt>
                <c:pt idx="22">
                  <c:v>1455077.2095193106</c:v>
                </c:pt>
                <c:pt idx="23">
                  <c:v>1425938.2703282235</c:v>
                </c:pt>
                <c:pt idx="24">
                  <c:v>1396036.871085841</c:v>
                </c:pt>
                <c:pt idx="25">
                  <c:v>1365353.060985924</c:v>
                </c:pt>
                <c:pt idx="26">
                  <c:v>1333866.3671822008</c:v>
                </c:pt>
                <c:pt idx="27">
                  <c:v>1301555.7811284794</c:v>
                </c:pt>
                <c:pt idx="28">
                  <c:v>1268399.7445613283</c:v>
                </c:pt>
                <c:pt idx="29">
                  <c:v>1234376.1351159762</c:v>
                </c:pt>
                <c:pt idx="30">
                  <c:v>1199462.2515658312</c:v>
                </c:pt>
                <c:pt idx="31">
                  <c:v>1200491.0002247165</c:v>
                </c:pt>
                <c:pt idx="32">
                  <c:v>1201546.6674941275</c:v>
                </c:pt>
                <c:pt idx="33">
                  <c:v>1202629.9577361909</c:v>
                </c:pt>
                <c:pt idx="34">
                  <c:v>1203741.5937436274</c:v>
                </c:pt>
                <c:pt idx="35">
                  <c:v>1204882.3172220143</c:v>
                </c:pt>
                <c:pt idx="36">
                  <c:v>1206052.8892846664</c:v>
                </c:pt>
                <c:pt idx="37">
                  <c:v>1207254.0909604656</c:v>
                </c:pt>
                <c:pt idx="38">
                  <c:v>1208486.7237149784</c:v>
                </c:pt>
                <c:pt idx="39">
                  <c:v>1209751.60998521</c:v>
                </c:pt>
                <c:pt idx="40">
                  <c:v>1211049.5937283509</c:v>
                </c:pt>
                <c:pt idx="41">
                  <c:v>1212381.5409848818</c:v>
                </c:pt>
                <c:pt idx="42">
                  <c:v>1213748.3404564117</c:v>
                </c:pt>
                <c:pt idx="43">
                  <c:v>1215150.904098639</c:v>
                </c:pt>
                <c:pt idx="44">
                  <c:v>1216590.1677298255</c:v>
                </c:pt>
                <c:pt idx="45">
                  <c:v>1218067.0916551934</c:v>
                </c:pt>
                <c:pt idx="46">
                  <c:v>1219582.6613076588</c:v>
                </c:pt>
                <c:pt idx="47">
                  <c:v>1221137.8879053334</c:v>
                </c:pt>
                <c:pt idx="48">
                  <c:v>1222733.8091262293</c:v>
                </c:pt>
                <c:pt idx="49">
                  <c:v>1224371.4898006166</c:v>
                </c:pt>
                <c:pt idx="50">
                  <c:v>1226052.0226215017</c:v>
                </c:pt>
                <c:pt idx="51">
                  <c:v>1227776.5288736913</c:v>
                </c:pt>
                <c:pt idx="52">
                  <c:v>1229546.1591819383</c:v>
                </c:pt>
                <c:pt idx="53">
                  <c:v>1231362.0942786592</c:v>
                </c:pt>
                <c:pt idx="54">
                  <c:v>1233225.5457917438</c:v>
                </c:pt>
                <c:pt idx="55">
                  <c:v>1235137.7570529759</c:v>
                </c:pt>
                <c:pt idx="56">
                  <c:v>1237100.0039276108</c:v>
                </c:pt>
                <c:pt idx="57">
                  <c:v>1239113.595665656</c:v>
                </c:pt>
                <c:pt idx="58">
                  <c:v>1241179.8757754299</c:v>
                </c:pt>
                <c:pt idx="59">
                  <c:v>1243300.2229199763</c:v>
                </c:pt>
                <c:pt idx="60">
                  <c:v>1245476.0518369374</c:v>
                </c:pt>
                <c:pt idx="61">
                  <c:v>1247708.8142824925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53-4282-BCC8-CF6B240B3AF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Combined!$H$3:$H$64</c:f>
              <c:numCache>
                <c:formatCode>General</c:formatCode>
                <c:ptCount val="62"/>
                <c:pt idx="0">
                  <c:v>1701784.278816544</c:v>
                </c:pt>
                <c:pt idx="1">
                  <c:v>1692643.6984284183</c:v>
                </c:pt>
                <c:pt idx="2">
                  <c:v>1683076.8869938287</c:v>
                </c:pt>
                <c:pt idx="3">
                  <c:v>1673063.9690894156</c:v>
                </c:pt>
                <c:pt idx="4">
                  <c:v>1662584.1424882528</c:v>
                </c:pt>
                <c:pt idx="5">
                  <c:v>1651615.6349424126</c:v>
                </c:pt>
                <c:pt idx="6">
                  <c:v>1640135.6589502706</c:v>
                </c:pt>
                <c:pt idx="7">
                  <c:v>1628120.3644145858</c:v>
                </c:pt>
                <c:pt idx="8">
                  <c:v>1615544.7890929924</c:v>
                </c:pt>
                <c:pt idx="9">
                  <c:v>1602382.806737972</c:v>
                </c:pt>
                <c:pt idx="10">
                  <c:v>1588607.0728185533</c:v>
                </c:pt>
                <c:pt idx="11">
                  <c:v>1574188.967710987</c:v>
                </c:pt>
                <c:pt idx="12">
                  <c:v>1559098.5372403609</c:v>
                </c:pt>
                <c:pt idx="13">
                  <c:v>1543304.4304496362</c:v>
                </c:pt>
                <c:pt idx="14">
                  <c:v>1526773.834466812</c:v>
                </c:pt>
                <c:pt idx="15">
                  <c:v>1509472.4063349064</c:v>
                </c:pt>
                <c:pt idx="16">
                  <c:v>1491364.201663126</c:v>
                </c:pt>
                <c:pt idx="17">
                  <c:v>1472411.5999509937</c:v>
                </c:pt>
                <c:pt idx="18">
                  <c:v>1452575.2264302936</c:v>
                </c:pt>
                <c:pt idx="19">
                  <c:v>1431813.8702624568</c:v>
                </c:pt>
                <c:pt idx="20">
                  <c:v>1410084.3989214392</c:v>
                </c:pt>
                <c:pt idx="21">
                  <c:v>1387341.6685842185</c:v>
                </c:pt>
                <c:pt idx="22">
                  <c:v>1363538.4303427436</c:v>
                </c:pt>
                <c:pt idx="23">
                  <c:v>1338625.2320424886</c:v>
                </c:pt>
                <c:pt idx="24">
                  <c:v>1312550.3155436746</c:v>
                </c:pt>
                <c:pt idx="25">
                  <c:v>1285259.5091917191</c:v>
                </c:pt>
                <c:pt idx="26">
                  <c:v>1256696.1152735143</c:v>
                </c:pt>
                <c:pt idx="27">
                  <c:v>1226800.792225718</c:v>
                </c:pt>
                <c:pt idx="28">
                  <c:v>1195511.4313503476</c:v>
                </c:pt>
                <c:pt idx="29">
                  <c:v>1162763.0277815373</c:v>
                </c:pt>
                <c:pt idx="30">
                  <c:v>1128487.5454354007</c:v>
                </c:pt>
                <c:pt idx="31">
                  <c:v>1130204.9801176223</c:v>
                </c:pt>
                <c:pt idx="32">
                  <c:v>1132002.4998656441</c:v>
                </c:pt>
                <c:pt idx="33">
                  <c:v>1133883.8390967522</c:v>
                </c:pt>
                <c:pt idx="34">
                  <c:v>1135852.9063664724</c:v>
                </c:pt>
                <c:pt idx="35">
                  <c:v>1137913.7924887482</c:v>
                </c:pt>
                <c:pt idx="36">
                  <c:v>1140070.7790347654</c:v>
                </c:pt>
                <c:pt idx="37">
                  <c:v>1142328.3472280828</c:v>
                </c:pt>
                <c:pt idx="38">
                  <c:v>1144691.1872545488</c:v>
                </c:pt>
                <c:pt idx="39">
                  <c:v>1147164.2080063454</c:v>
                </c:pt>
                <c:pt idx="40">
                  <c:v>1149752.5472804029</c:v>
                </c:pt>
                <c:pt idx="41">
                  <c:v>1152461.5824523726</c:v>
                </c:pt>
                <c:pt idx="42">
                  <c:v>1155296.9416483352</c:v>
                </c:pt>
                <c:pt idx="43">
                  <c:v>1158264.5154374503</c:v>
                </c:pt>
                <c:pt idx="44">
                  <c:v>1161370.469069845</c:v>
                </c:pt>
                <c:pt idx="45">
                  <c:v>1164621.2552851602</c:v>
                </c:pt>
                <c:pt idx="46">
                  <c:v>1168023.6277183683</c:v>
                </c:pt>
                <c:pt idx="47">
                  <c:v>1171584.6549307138</c:v>
                </c:pt>
                <c:pt idx="48">
                  <c:v>1175311.735094924</c:v>
                </c:pt>
                <c:pt idx="49">
                  <c:v>1179212.611365201</c:v>
                </c:pt>
                <c:pt idx="50">
                  <c:v>1183295.3879639257</c:v>
                </c:pt>
                <c:pt idx="51">
                  <c:v>1187568.5470184968</c:v>
                </c:pt>
                <c:pt idx="52">
                  <c:v>1192040.9661832796</c:v>
                </c:pt>
                <c:pt idx="53">
                  <c:v>1196721.937083279</c:v>
                </c:pt>
                <c:pt idx="54">
                  <c:v>1201621.1846178523</c:v>
                </c:pt>
                <c:pt idx="55">
                  <c:v>1206748.8871645669</c:v>
                </c:pt>
                <c:pt idx="56">
                  <c:v>1212115.6977251752</c:v>
                </c:pt>
                <c:pt idx="57">
                  <c:v>1217732.7660576412</c:v>
                </c:pt>
                <c:pt idx="58">
                  <c:v>1223611.7618401977</c:v>
                </c:pt>
                <c:pt idx="59">
                  <c:v>1229764.8989155553</c:v>
                </c:pt>
                <c:pt idx="60">
                  <c:v>1236204.9606656383</c:v>
                </c:pt>
                <c:pt idx="61">
                  <c:v>1242945.3265695577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53-4282-BCC8-CF6B240B3AFD}"/>
            </c:ext>
          </c:extLst>
        </c:ser>
        <c:ser>
          <c:idx val="6"/>
          <c:order val="6"/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Combined!$I$3:$I$64</c:f>
              <c:numCache>
                <c:formatCode>General</c:formatCode>
                <c:ptCount val="62"/>
                <c:pt idx="0">
                  <c:v>300000</c:v>
                </c:pt>
                <c:pt idx="1">
                  <c:v>339000</c:v>
                </c:pt>
                <c:pt idx="2">
                  <c:v>379843.33333333331</c:v>
                </c:pt>
                <c:pt idx="3">
                  <c:v>422617.89999999997</c:v>
                </c:pt>
                <c:pt idx="4">
                  <c:v>467415.82433333335</c:v>
                </c:pt>
                <c:pt idx="5">
                  <c:v>514333.65938999999</c:v>
                </c:pt>
                <c:pt idx="6">
                  <c:v>563472.6012864334</c:v>
                </c:pt>
                <c:pt idx="7">
                  <c:v>614938.71396809909</c:v>
                </c:pt>
                <c:pt idx="8">
                  <c:v>668843.16492187511</c:v>
                </c:pt>
                <c:pt idx="9">
                  <c:v>725302.47236688808</c:v>
                </c:pt>
                <c:pt idx="10">
                  <c:v>784438.76448544196</c:v>
                </c:pt>
                <c:pt idx="11">
                  <c:v>846380.05128326511</c:v>
                </c:pt>
                <c:pt idx="12">
                  <c:v>911260.50969725486</c:v>
                </c:pt>
                <c:pt idx="13">
                  <c:v>979220.78259927069</c:v>
                </c:pt>
                <c:pt idx="14">
                  <c:v>1050408.2923764065</c:v>
                </c:pt>
                <c:pt idx="15">
                  <c:v>1124977.5698016193</c:v>
                </c:pt>
                <c:pt idx="16">
                  <c:v>1203090.5989436817</c:v>
                </c:pt>
                <c:pt idx="17">
                  <c:v>1284917.17890226</c:v>
                </c:pt>
                <c:pt idx="18">
                  <c:v>1370635.3031925566</c:v>
                </c:pt>
                <c:pt idx="19">
                  <c:v>1460431.5576445085</c:v>
                </c:pt>
                <c:pt idx="20">
                  <c:v>1554501.537724084</c:v>
                </c:pt>
                <c:pt idx="21">
                  <c:v>1653050.2862288656</c:v>
                </c:pt>
                <c:pt idx="22">
                  <c:v>1756292.7523569632</c:v>
                </c:pt>
                <c:pt idx="23">
                  <c:v>1864454.2731974649</c:v>
                </c:pt>
                <c:pt idx="24">
                  <c:v>1977771.078742231</c:v>
                </c:pt>
                <c:pt idx="25">
                  <c:v>2096490.8215729648</c:v>
                </c:pt>
                <c:pt idx="26">
                  <c:v>2220873.1324343132</c:v>
                </c:pt>
                <c:pt idx="27">
                  <c:v>2351190.2029633704</c:v>
                </c:pt>
                <c:pt idx="28">
                  <c:v>2487727.3969085077</c:v>
                </c:pt>
                <c:pt idx="29">
                  <c:v>2630783.8912361139</c:v>
                </c:pt>
                <c:pt idx="30">
                  <c:v>2780673.3485927209</c:v>
                </c:pt>
                <c:pt idx="31">
                  <c:v>2937724.6226622835</c:v>
                </c:pt>
                <c:pt idx="32">
                  <c:v>3102282.4980342551</c:v>
                </c:pt>
                <c:pt idx="33">
                  <c:v>3274708.4662777125</c:v>
                </c:pt>
                <c:pt idx="34">
                  <c:v>3455381.5400003456</c:v>
                </c:pt>
                <c:pt idx="35">
                  <c:v>3644699.1067587943</c:v>
                </c:pt>
                <c:pt idx="36">
                  <c:v>3843077.8247788348</c:v>
                </c:pt>
                <c:pt idx="37">
                  <c:v>4050954.5625404962</c:v>
                </c:pt>
                <c:pt idx="38">
                  <c:v>4268787.3843844822</c:v>
                </c:pt>
                <c:pt idx="39">
                  <c:v>4497056.5844026795</c:v>
                </c:pt>
                <c:pt idx="40">
                  <c:v>4736265.7709870785</c:v>
                </c:pt>
                <c:pt idx="41">
                  <c:v>4986943.0045286007</c:v>
                </c:pt>
                <c:pt idx="42">
                  <c:v>5249641.9908802202</c:v>
                </c:pt>
                <c:pt idx="43">
                  <c:v>5524943.3333277609</c:v>
                </c:pt>
                <c:pt idx="44">
                  <c:v>5813455.8459471539</c:v>
                </c:pt>
                <c:pt idx="45">
                  <c:v>6115817.9313689694</c:v>
                </c:pt>
                <c:pt idx="46">
                  <c:v>6432699.0261201886</c:v>
                </c:pt>
                <c:pt idx="47">
                  <c:v>6764801.1168696107</c:v>
                </c:pt>
                <c:pt idx="48">
                  <c:v>7112860.3310675761</c:v>
                </c:pt>
                <c:pt idx="49">
                  <c:v>7477648.6056429511</c:v>
                </c:pt>
                <c:pt idx="50">
                  <c:v>7859975.4376013083</c:v>
                </c:pt>
                <c:pt idx="51">
                  <c:v>8260689.7205579653</c:v>
                </c:pt>
                <c:pt idx="52">
                  <c:v>8680681.6714388523</c:v>
                </c:pt>
                <c:pt idx="53">
                  <c:v>9120884.8517912365</c:v>
                </c:pt>
                <c:pt idx="54">
                  <c:v>9582278.2883657906</c:v>
                </c:pt>
                <c:pt idx="55">
                  <c:v>10065888.697861806</c:v>
                </c:pt>
                <c:pt idx="56">
                  <c:v>10572792.820969066</c:v>
                </c:pt>
                <c:pt idx="57">
                  <c:v>11104119.871093586</c:v>
                </c:pt>
                <c:pt idx="58">
                  <c:v>11661054.10342071</c:v>
                </c:pt>
                <c:pt idx="59">
                  <c:v>12244837.510248417</c:v>
                </c:pt>
                <c:pt idx="60">
                  <c:v>12856772.648817115</c:v>
                </c:pt>
                <c:pt idx="61">
                  <c:v>13498225.608169829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53-4282-BCC8-CF6B240B3AFD}"/>
            </c:ext>
          </c:extLst>
        </c:ser>
        <c:ser>
          <c:idx val="7"/>
          <c:order val="7"/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Combined!$J$3:$J$64</c:f>
              <c:numCache>
                <c:formatCode>General</c:formatCode>
                <c:ptCount val="62"/>
                <c:pt idx="0">
                  <c:v>1735906.7252414906</c:v>
                </c:pt>
                <c:pt idx="1">
                  <c:v>1720511.3955417795</c:v>
                </c:pt>
                <c:pt idx="2">
                  <c:v>1704650.874293128</c:v>
                </c:pt>
                <c:pt idx="3">
                  <c:v>1688310.0816223437</c:v>
                </c:pt>
                <c:pt idx="4">
                  <c:v>1671473.4074921256</c:v>
                </c:pt>
                <c:pt idx="5">
                  <c:v>1654124.6915064799</c:v>
                </c:pt>
                <c:pt idx="6">
                  <c:v>1636247.2018929087</c:v>
                </c:pt>
                <c:pt idx="7">
                  <c:v>1617823.6136260929</c:v>
                </c:pt>
                <c:pt idx="8">
                  <c:v>1598835.9856562065</c:v>
                </c:pt>
                <c:pt idx="9">
                  <c:v>1579265.737203385</c:v>
                </c:pt>
                <c:pt idx="10">
                  <c:v>1559093.6230781444</c:v>
                </c:pt>
                <c:pt idx="11">
                  <c:v>1538299.7079857711</c:v>
                </c:pt>
                <c:pt idx="12">
                  <c:v>1516863.3397708312</c:v>
                </c:pt>
                <c:pt idx="13">
                  <c:v>1494763.1215559926</c:v>
                </c:pt>
                <c:pt idx="14">
                  <c:v>1471976.8827273224</c:v>
                </c:pt>
                <c:pt idx="15">
                  <c:v>1448481.6487160709</c:v>
                </c:pt>
                <c:pt idx="16">
                  <c:v>1424253.6095247429</c:v>
                </c:pt>
                <c:pt idx="17">
                  <c:v>1399268.0869429065</c:v>
                </c:pt>
                <c:pt idx="18">
                  <c:v>1373499.5003957655</c:v>
                </c:pt>
                <c:pt idx="19">
                  <c:v>1346921.3313659641</c:v>
                </c:pt>
                <c:pt idx="20">
                  <c:v>1319506.0863264271</c:v>
                </c:pt>
                <c:pt idx="21">
                  <c:v>1291225.2581192597</c:v>
                </c:pt>
                <c:pt idx="22">
                  <c:v>1262049.2857128063</c:v>
                </c:pt>
                <c:pt idx="23">
                  <c:v>1231947.5122659323</c:v>
                </c:pt>
                <c:pt idx="24">
                  <c:v>1200888.1414253984</c:v>
                </c:pt>
                <c:pt idx="25">
                  <c:v>1168838.1917788722</c:v>
                </c:pt>
                <c:pt idx="26">
                  <c:v>1135763.449382636</c:v>
                </c:pt>
                <c:pt idx="27">
                  <c:v>1101628.4182794094</c:v>
                </c:pt>
                <c:pt idx="28">
                  <c:v>1066396.2689178947</c:v>
                </c:pt>
                <c:pt idx="29">
                  <c:v>1030028.7843816765</c:v>
                </c:pt>
                <c:pt idx="30">
                  <c:v>992486.30433093465</c:v>
                </c:pt>
                <c:pt idx="31">
                  <c:v>989660.64551317843</c:v>
                </c:pt>
                <c:pt idx="32">
                  <c:v>987057.26583980676</c:v>
                </c:pt>
                <c:pt idx="33">
                  <c:v>984668.33635980915</c:v>
                </c:pt>
                <c:pt idx="34">
                  <c:v>982486.55664066819</c:v>
                </c:pt>
                <c:pt idx="35">
                  <c:v>980505.13447418285</c:v>
                </c:pt>
                <c:pt idx="36">
                  <c:v>978598.496002628</c:v>
                </c:pt>
                <c:pt idx="37">
                  <c:v>976656.68145564606</c:v>
                </c:pt>
                <c:pt idx="38">
                  <c:v>974679.45651328412</c:v>
                </c:pt>
                <c:pt idx="39">
                  <c:v>972666.61271803209</c:v>
                </c:pt>
                <c:pt idx="40">
                  <c:v>970617.96964343637</c:v>
                </c:pt>
                <c:pt idx="41">
                  <c:v>968533.37718902749</c:v>
                </c:pt>
                <c:pt idx="42">
                  <c:v>966412.71800810797</c:v>
                </c:pt>
                <c:pt idx="43">
                  <c:v>964255.91007527465</c:v>
                </c:pt>
                <c:pt idx="44">
                  <c:v>962062.90940088418</c:v>
                </c:pt>
                <c:pt idx="45">
                  <c:v>959833.71290002519</c:v>
                </c:pt>
                <c:pt idx="46">
                  <c:v>957568.36142393353</c:v>
                </c:pt>
                <c:pt idx="47">
                  <c:v>955266.9429621771</c:v>
                </c:pt>
                <c:pt idx="48">
                  <c:v>952929.59602433897</c:v>
                </c:pt>
                <c:pt idx="49">
                  <c:v>950556.51321036241</c:v>
                </c:pt>
                <c:pt idx="50">
                  <c:v>948147.94497916324</c:v>
                </c:pt>
                <c:pt idx="51">
                  <c:v>945704.2036255874</c:v>
                </c:pt>
                <c:pt idx="52">
                  <c:v>943225.66747628374</c:v>
                </c:pt>
                <c:pt idx="53">
                  <c:v>940712.78531557042</c:v>
                </c:pt>
                <c:pt idx="54">
                  <c:v>938166.08105292788</c:v>
                </c:pt>
                <c:pt idx="55">
                  <c:v>935586.15864429658</c:v>
                </c:pt>
                <c:pt idx="56">
                  <c:v>932973.70727996959</c:v>
                </c:pt>
                <c:pt idx="57">
                  <c:v>930329.50685247721</c:v>
                </c:pt>
                <c:pt idx="58">
                  <c:v>927654.43371852068</c:v>
                </c:pt>
                <c:pt idx="59">
                  <c:v>924949.46676968283</c:v>
                </c:pt>
                <c:pt idx="60">
                  <c:v>922215.69382737076</c:v>
                </c:pt>
                <c:pt idx="61">
                  <c:v>919454.31837818085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D53-4282-BCC8-CF6B240B3AFD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Combined!$K$3:$K$64</c:f>
              <c:numCache>
                <c:formatCode>General</c:formatCode>
                <c:ptCount val="62"/>
                <c:pt idx="0">
                  <c:v>-1435906.7252414906</c:v>
                </c:pt>
                <c:pt idx="1">
                  <c:v>-1381511.3955417795</c:v>
                </c:pt>
                <c:pt idx="2">
                  <c:v>-1324807.5409597948</c:v>
                </c:pt>
                <c:pt idx="3">
                  <c:v>-1265692.1816223438</c:v>
                </c:pt>
                <c:pt idx="4">
                  <c:v>-1204057.5831587922</c:v>
                </c:pt>
                <c:pt idx="5">
                  <c:v>-1139791.0321164799</c:v>
                </c:pt>
                <c:pt idx="6">
                  <c:v>-1072774.6006064753</c:v>
                </c:pt>
                <c:pt idx="7">
                  <c:v>-1002884.8996579938</c:v>
                </c:pt>
                <c:pt idx="8">
                  <c:v>-929992.82073433138</c:v>
                </c:pt>
                <c:pt idx="9">
                  <c:v>-853963.26483649691</c:v>
                </c:pt>
                <c:pt idx="10">
                  <c:v>-774654.85859270243</c:v>
                </c:pt>
                <c:pt idx="11">
                  <c:v>-691919.65670250601</c:v>
                </c:pt>
                <c:pt idx="12">
                  <c:v>-605602.8300735763</c:v>
                </c:pt>
                <c:pt idx="13">
                  <c:v>-515542.33895672194</c:v>
                </c:pt>
                <c:pt idx="14">
                  <c:v>-421568.59035091591</c:v>
                </c:pt>
                <c:pt idx="15">
                  <c:v>-323504.07891445165</c:v>
                </c:pt>
                <c:pt idx="16">
                  <c:v>-221163.01058106124</c:v>
                </c:pt>
                <c:pt idx="17">
                  <c:v>-114350.90804064646</c:v>
                </c:pt>
                <c:pt idx="18">
                  <c:v>-2864.1972032089252</c:v>
                </c:pt>
                <c:pt idx="19">
                  <c:v>113510.2262785444</c:v>
                </c:pt>
                <c:pt idx="20">
                  <c:v>234995.45139765693</c:v>
                </c:pt>
                <c:pt idx="21">
                  <c:v>361825.02810960589</c:v>
                </c:pt>
                <c:pt idx="22">
                  <c:v>494243.46664415696</c:v>
                </c:pt>
                <c:pt idx="23">
                  <c:v>632506.7609315326</c:v>
                </c:pt>
                <c:pt idx="24">
                  <c:v>776882.9373168326</c:v>
                </c:pt>
                <c:pt idx="25">
                  <c:v>927652.62979409262</c:v>
                </c:pt>
                <c:pt idx="26">
                  <c:v>1085109.6830516772</c:v>
                </c:pt>
                <c:pt idx="27">
                  <c:v>1249561.784683961</c:v>
                </c:pt>
                <c:pt idx="28">
                  <c:v>1421331.127990613</c:v>
                </c:pt>
                <c:pt idx="29">
                  <c:v>1600755.1068544374</c:v>
                </c:pt>
                <c:pt idx="30">
                  <c:v>1788187.0442617862</c:v>
                </c:pt>
                <c:pt idx="31">
                  <c:v>1948063.9771491052</c:v>
                </c:pt>
                <c:pt idx="32">
                  <c:v>2115225.2321944484</c:v>
                </c:pt>
                <c:pt idx="33">
                  <c:v>2290040.1299179033</c:v>
                </c:pt>
                <c:pt idx="34">
                  <c:v>2472894.9833596773</c:v>
                </c:pt>
                <c:pt idx="35">
                  <c:v>2664193.9722846113</c:v>
                </c:pt>
                <c:pt idx="36">
                  <c:v>2864479.3287762068</c:v>
                </c:pt>
                <c:pt idx="37">
                  <c:v>3074297.8810848501</c:v>
                </c:pt>
                <c:pt idx="38">
                  <c:v>3294107.9278711979</c:v>
                </c:pt>
                <c:pt idx="39">
                  <c:v>3524389.9716846473</c:v>
                </c:pt>
                <c:pt idx="40">
                  <c:v>3765647.8013436422</c:v>
                </c:pt>
                <c:pt idx="41">
                  <c:v>4018409.6273395731</c:v>
                </c:pt>
                <c:pt idx="42">
                  <c:v>4283229.2728721127</c:v>
                </c:pt>
                <c:pt idx="43">
                  <c:v>4560687.4232524866</c:v>
                </c:pt>
                <c:pt idx="44">
                  <c:v>4851392.9365462698</c:v>
                </c:pt>
                <c:pt idx="45">
                  <c:v>5155984.2184689445</c:v>
                </c:pt>
                <c:pt idx="46">
                  <c:v>5475130.6646962548</c:v>
                </c:pt>
                <c:pt idx="47">
                  <c:v>5809534.1739074336</c:v>
                </c:pt>
                <c:pt idx="48">
                  <c:v>6159930.735043237</c:v>
                </c:pt>
                <c:pt idx="49">
                  <c:v>6527092.0924325883</c:v>
                </c:pt>
                <c:pt idx="50">
                  <c:v>6911827.4926221455</c:v>
                </c:pt>
                <c:pt idx="51">
                  <c:v>7314985.5169323776</c:v>
                </c:pt>
                <c:pt idx="52">
                  <c:v>7737456.0039625689</c:v>
                </c:pt>
                <c:pt idx="53">
                  <c:v>8180172.0664756661</c:v>
                </c:pt>
                <c:pt idx="54">
                  <c:v>8644112.2073128633</c:v>
                </c:pt>
                <c:pt idx="55">
                  <c:v>9130302.5392175093</c:v>
                </c:pt>
                <c:pt idx="56">
                  <c:v>9639819.1136890966</c:v>
                </c:pt>
                <c:pt idx="57">
                  <c:v>10173790.364241108</c:v>
                </c:pt>
                <c:pt idx="58">
                  <c:v>10733399.669702189</c:v>
                </c:pt>
                <c:pt idx="59">
                  <c:v>11319888.043478735</c:v>
                </c:pt>
                <c:pt idx="60">
                  <c:v>11934556.954989744</c:v>
                </c:pt>
                <c:pt idx="61">
                  <c:v>12578771.289791649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D53-4282-BCC8-CF6B240B3AFD}"/>
            </c:ext>
          </c:extLst>
        </c:ser>
        <c:ser>
          <c:idx val="9"/>
          <c:order val="9"/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Combined!$L$3:$L$64</c:f>
              <c:numCache>
                <c:formatCode>General</c:formatCode>
                <c:ptCount val="62"/>
                <c:pt idx="0">
                  <c:v>-1268124.9397789377</c:v>
                </c:pt>
                <c:pt idx="1">
                  <c:v>-1197587.0839360361</c:v>
                </c:pt>
                <c:pt idx="2">
                  <c:v>-1124011.8271082605</c:v>
                </c:pt>
                <c:pt idx="3">
                  <c:v>-1047260.1074665303</c:v>
                </c:pt>
                <c:pt idx="4">
                  <c:v>-967186.24523484497</c:v>
                </c:pt>
                <c:pt idx="5">
                  <c:v>-883637.62056245212</c:v>
                </c:pt>
                <c:pt idx="6">
                  <c:v>-796454.33551908867</c:v>
                </c:pt>
                <c:pt idx="7">
                  <c:v>-705468.85942545591</c:v>
                </c:pt>
                <c:pt idx="8">
                  <c:v>-610505.6566918504</c:v>
                </c:pt>
                <c:pt idx="9">
                  <c:v>-511380.79629668023</c:v>
                </c:pt>
                <c:pt idx="10">
                  <c:v>-407901.54199334979</c:v>
                </c:pt>
                <c:pt idx="11">
                  <c:v>-299865.92228859011</c:v>
                </c:pt>
                <c:pt idx="12">
                  <c:v>-187062.27918763808</c:v>
                </c:pt>
                <c:pt idx="13">
                  <c:v>-69268.79465161683</c:v>
                </c:pt>
                <c:pt idx="14">
                  <c:v>53747.00634007575</c:v>
                </c:pt>
                <c:pt idx="15">
                  <c:v>182228.77728473907</c:v>
                </c:pt>
                <c:pt idx="16">
                  <c:v>316431.89742899593</c:v>
                </c:pt>
                <c:pt idx="17">
                  <c:v>456624.04610017897</c:v>
                </c:pt>
                <c:pt idx="18">
                  <c:v>603085.80544143892</c:v>
                </c:pt>
                <c:pt idx="19">
                  <c:v>756111.2929625765</c:v>
                </c:pt>
                <c:pt idx="20">
                  <c:v>916008.82538898091</c:v>
                </c:pt>
                <c:pt idx="21">
                  <c:v>1083101.6153649641</c:v>
                </c:pt>
                <c:pt idx="22">
                  <c:v>1257728.5026453589</c:v>
                </c:pt>
                <c:pt idx="23">
                  <c:v>1440244.7214907254</c:v>
                </c:pt>
                <c:pt idx="24">
                  <c:v>1631022.7060670215</c:v>
                </c:pt>
                <c:pt idx="25">
                  <c:v>1830452.9357404127</c:v>
                </c:pt>
                <c:pt idx="26">
                  <c:v>2038944.8222521623</c:v>
                </c:pt>
                <c:pt idx="27">
                  <c:v>2256927.6408575429</c:v>
                </c:pt>
                <c:pt idx="28">
                  <c:v>2484851.5076166443</c:v>
                </c:pt>
                <c:pt idx="29">
                  <c:v>2723188.4051340697</c:v>
                </c:pt>
                <c:pt idx="30">
                  <c:v>2972433.2591590928</c:v>
                </c:pt>
                <c:pt idx="31">
                  <c:v>3199753.5377110015</c:v>
                </c:pt>
                <c:pt idx="32">
                  <c:v>3437318.8384439591</c:v>
                </c:pt>
                <c:pt idx="33">
                  <c:v>3685697.3297873046</c:v>
                </c:pt>
                <c:pt idx="34">
                  <c:v>3945482.7993235737</c:v>
                </c:pt>
                <c:pt idx="35">
                  <c:v>4217296.0738804657</c:v>
                </c:pt>
                <c:pt idx="36">
                  <c:v>4502144.3162834123</c:v>
                </c:pt>
                <c:pt idx="37">
                  <c:v>4801019.336592068</c:v>
                </c:pt>
                <c:pt idx="38">
                  <c:v>5114616.8313386552</c:v>
                </c:pt>
                <c:pt idx="39">
                  <c:v>5443667.1342418902</c:v>
                </c:pt>
                <c:pt idx="40">
                  <c:v>5788936.9442030964</c:v>
                </c:pt>
                <c:pt idx="41">
                  <c:v>6151231.1396010574</c:v>
                </c:pt>
                <c:pt idx="42">
                  <c:v>6531394.6831978522</c:v>
                </c:pt>
                <c:pt idx="43">
                  <c:v>6930314.6221835669</c:v>
                </c:pt>
                <c:pt idx="44">
                  <c:v>7348922.1881139847</c:v>
                </c:pt>
                <c:pt idx="45">
                  <c:v>7788195.0017330935</c:v>
                </c:pt>
                <c:pt idx="46">
                  <c:v>8249159.3879216826</c:v>
                </c:pt>
                <c:pt idx="47">
                  <c:v>8732892.8062753454</c:v>
                </c:pt>
                <c:pt idx="48">
                  <c:v>9240526.4030902572</c:v>
                </c:pt>
                <c:pt idx="49">
                  <c:v>9773247.6908239573</c:v>
                </c:pt>
                <c:pt idx="50">
                  <c:v>10332303.361401625</c:v>
                </c:pt>
                <c:pt idx="51">
                  <c:v>10919002.2400568</c:v>
                </c:pt>
                <c:pt idx="52">
                  <c:v>11534718.38672981</c:v>
                </c:pt>
                <c:pt idx="53">
                  <c:v>12180894.352398342</c:v>
                </c:pt>
                <c:pt idx="54">
                  <c:v>12859044.598083083</c:v>
                </c:pt>
                <c:pt idx="55">
                  <c:v>13570759.084658537</c:v>
                </c:pt>
                <c:pt idx="56">
                  <c:v>14317707.042005455</c:v>
                </c:pt>
                <c:pt idx="57">
                  <c:v>15101640.926468072</c:v>
                </c:pt>
                <c:pt idx="58">
                  <c:v>15924400.576027384</c:v>
                </c:pt>
                <c:pt idx="59">
                  <c:v>16787917.573072169</c:v>
                </c:pt>
                <c:pt idx="60">
                  <c:v>17694219.825143434</c:v>
                </c:pt>
                <c:pt idx="61">
                  <c:v>18645436.374546628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D53-4282-BCC8-CF6B240B3AFD}"/>
            </c:ext>
          </c:extLst>
        </c:ser>
        <c:ser>
          <c:idx val="10"/>
          <c:order val="10"/>
          <c:spPr>
            <a:ln w="19050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Combined!$B$3:$B$64</c:f>
              <c:numCache>
                <c:formatCode>General</c:formatCode>
                <c:ptCount val="62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  <c:pt idx="61">
                  <c:v>99</c:v>
                </c:pt>
              </c:numCache>
            </c:numRef>
          </c:xVal>
          <c:yVal>
            <c:numRef>
              <c:f>Combined!$M$3:$M$64</c:f>
              <c:numCache>
                <c:formatCode>General</c:formatCode>
                <c:ptCount val="62"/>
                <c:pt idx="0">
                  <c:v>-1637810.9571289902</c:v>
                </c:pt>
                <c:pt idx="1">
                  <c:v>-1589303.4042608836</c:v>
                </c:pt>
                <c:pt idx="2">
                  <c:v>-1539083.9087772947</c:v>
                </c:pt>
                <c:pt idx="3">
                  <c:v>-1487089.9683110854</c:v>
                </c:pt>
                <c:pt idx="4">
                  <c:v>-1433256.7367532793</c:v>
                </c:pt>
                <c:pt idx="5">
                  <c:v>-1377516.9345945749</c:v>
                </c:pt>
                <c:pt idx="6">
                  <c:v>-1319800.7557875672</c:v>
                </c:pt>
                <c:pt idx="7">
                  <c:v>-1260035.7709933151</c:v>
                </c:pt>
                <c:pt idx="8">
                  <c:v>-1198146.8270704953</c:v>
                </c:pt>
                <c:pt idx="9">
                  <c:v>-1134055.9426597999</c:v>
                </c:pt>
                <c:pt idx="10">
                  <c:v>-1067682.1997104138</c:v>
                </c:pt>
                <c:pt idx="11">
                  <c:v>-998941.63078936085</c:v>
                </c:pt>
                <c:pt idx="12">
                  <c:v>-927747.10200821992</c:v>
                </c:pt>
                <c:pt idx="13">
                  <c:v>-854008.19139517844</c:v>
                </c:pt>
                <c:pt idx="14">
                  <c:v>-777631.06253359036</c:v>
                </c:pt>
                <c:pt idx="15">
                  <c:v>-698518.33328114578</c:v>
                </c:pt>
                <c:pt idx="16">
                  <c:v>-616568.93937640882</c:v>
                </c:pt>
                <c:pt idx="17">
                  <c:v>-531677.99273184733</c:v>
                </c:pt>
                <c:pt idx="18">
                  <c:v>-443736.63420453179</c:v>
                </c:pt>
                <c:pt idx="19">
                  <c:v>-352631.88062743424</c:v>
                </c:pt>
                <c:pt idx="20">
                  <c:v>-258246.46587566636</c:v>
                </c:pt>
                <c:pt idx="21">
                  <c:v>-160458.67573307734</c:v>
                </c:pt>
                <c:pt idx="22">
                  <c:v>-59142.176315352554</c:v>
                </c:pt>
                <c:pt idx="23">
                  <c:v>45834.164203892928</c:v>
                </c:pt>
                <c:pt idx="24">
                  <c:v>154606.46082756016</c:v>
                </c:pt>
                <c:pt idx="25">
                  <c:v>267316.00420401315</c:v>
                </c:pt>
                <c:pt idx="26">
                  <c:v>384109.46061533387</c:v>
                </c:pt>
                <c:pt idx="27">
                  <c:v>505139.07978095673</c:v>
                </c:pt>
                <c:pt idx="28">
                  <c:v>630562.91078448528</c:v>
                </c:pt>
                <c:pt idx="29">
                  <c:v>760545.02644367004</c:v>
                </c:pt>
                <c:pt idx="30">
                  <c:v>895255.75645620096</c:v>
                </c:pt>
                <c:pt idx="31">
                  <c:v>998015.72811819706</c:v>
                </c:pt>
                <c:pt idx="32">
                  <c:v>1104900.3299825029</c:v>
                </c:pt>
                <c:pt idx="33">
                  <c:v>1216074.919639505</c:v>
                </c:pt>
                <c:pt idx="34">
                  <c:v>1331711.4787270962</c:v>
                </c:pt>
                <c:pt idx="35">
                  <c:v>1451988.8781475385</c:v>
                </c:pt>
                <c:pt idx="36">
                  <c:v>1577093.1538996685</c:v>
                </c:pt>
                <c:pt idx="37">
                  <c:v>1707217.7939512429</c:v>
                </c:pt>
                <c:pt idx="38">
                  <c:v>1842564.0365931988</c:v>
                </c:pt>
                <c:pt idx="39">
                  <c:v>1983341.1807352942</c:v>
                </c:pt>
                <c:pt idx="40">
                  <c:v>2129766.9086209736</c:v>
                </c:pt>
                <c:pt idx="41">
                  <c:v>2282067.6214584159</c:v>
                </c:pt>
                <c:pt idx="42">
                  <c:v>2440478.7884846176</c:v>
                </c:pt>
                <c:pt idx="43">
                  <c:v>2605245.3100000313</c:v>
                </c:pt>
                <c:pt idx="44">
                  <c:v>2776621.8949327916</c:v>
                </c:pt>
                <c:pt idx="45">
                  <c:v>2954873.4535139287</c:v>
                </c:pt>
                <c:pt idx="46">
                  <c:v>3140275.5056682285</c:v>
                </c:pt>
                <c:pt idx="47">
                  <c:v>3333114.6057495903</c:v>
                </c:pt>
                <c:pt idx="48">
                  <c:v>3533688.784274892</c:v>
                </c:pt>
                <c:pt idx="49">
                  <c:v>3742308.007336549</c:v>
                </c:pt>
                <c:pt idx="50">
                  <c:v>3959294.654401151</c:v>
                </c:pt>
                <c:pt idx="51">
                  <c:v>4184984.0152298678</c:v>
                </c:pt>
                <c:pt idx="52">
                  <c:v>4419724.8066857634</c:v>
                </c:pt>
                <c:pt idx="53">
                  <c:v>4663879.7102237511</c:v>
                </c:pt>
                <c:pt idx="54">
                  <c:v>4917825.9308907632</c:v>
                </c:pt>
                <c:pt idx="55">
                  <c:v>5181955.7786968313</c:v>
                </c:pt>
                <c:pt idx="56">
                  <c:v>5456677.2732521892</c:v>
                </c:pt>
                <c:pt idx="57">
                  <c:v>5742414.7726013362</c:v>
                </c:pt>
                <c:pt idx="58">
                  <c:v>6039609.6272222418</c:v>
                </c:pt>
                <c:pt idx="59">
                  <c:v>6348720.8601976028</c:v>
                </c:pt>
                <c:pt idx="60">
                  <c:v>6670225.8746053446</c:v>
                </c:pt>
                <c:pt idx="61">
                  <c:v>7004621.1892174808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D53-4282-BCC8-CF6B240B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94960"/>
        <c:axId val="335700208"/>
      </c:scatterChart>
      <c:valAx>
        <c:axId val="335694960"/>
        <c:scaling>
          <c:orientation val="minMax"/>
          <c:max val="100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00208"/>
        <c:crosses val="autoZero"/>
        <c:crossBetween val="midCat"/>
      </c:valAx>
      <c:valAx>
        <c:axId val="33570020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9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13648293963255"/>
          <c:y val="0.17171296296296298"/>
          <c:w val="0.78253018372703409"/>
          <c:h val="0.671457786526684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Combined!$K$3:$K$63</c:f>
              <c:numCache>
                <c:formatCode>General</c:formatCode>
                <c:ptCount val="61"/>
                <c:pt idx="0">
                  <c:v>-1435906.7252414906</c:v>
                </c:pt>
                <c:pt idx="1">
                  <c:v>-1381511.3955417795</c:v>
                </c:pt>
                <c:pt idx="2">
                  <c:v>-1324807.5409597948</c:v>
                </c:pt>
                <c:pt idx="3">
                  <c:v>-1265692.1816223438</c:v>
                </c:pt>
                <c:pt idx="4">
                  <c:v>-1204057.5831587922</c:v>
                </c:pt>
                <c:pt idx="5">
                  <c:v>-1139791.0321164799</c:v>
                </c:pt>
                <c:pt idx="6">
                  <c:v>-1072774.6006064753</c:v>
                </c:pt>
                <c:pt idx="7">
                  <c:v>-1002884.8996579938</c:v>
                </c:pt>
                <c:pt idx="8">
                  <c:v>-929992.82073433138</c:v>
                </c:pt>
                <c:pt idx="9">
                  <c:v>-853963.26483649691</c:v>
                </c:pt>
                <c:pt idx="10">
                  <c:v>-774654.85859270243</c:v>
                </c:pt>
                <c:pt idx="11">
                  <c:v>-691919.65670250601</c:v>
                </c:pt>
                <c:pt idx="12">
                  <c:v>-605602.8300735763</c:v>
                </c:pt>
                <c:pt idx="13">
                  <c:v>-515542.33895672194</c:v>
                </c:pt>
                <c:pt idx="14">
                  <c:v>-421568.59035091591</c:v>
                </c:pt>
                <c:pt idx="15">
                  <c:v>-323504.07891445165</c:v>
                </c:pt>
                <c:pt idx="16">
                  <c:v>-221163.01058106124</c:v>
                </c:pt>
                <c:pt idx="17">
                  <c:v>-114350.90804064646</c:v>
                </c:pt>
                <c:pt idx="18">
                  <c:v>-2864.1972032089252</c:v>
                </c:pt>
                <c:pt idx="19">
                  <c:v>113510.2262785444</c:v>
                </c:pt>
                <c:pt idx="20">
                  <c:v>234995.45139765693</c:v>
                </c:pt>
                <c:pt idx="21">
                  <c:v>361825.02810960589</c:v>
                </c:pt>
                <c:pt idx="22">
                  <c:v>494243.46664415696</c:v>
                </c:pt>
                <c:pt idx="23">
                  <c:v>632506.7609315326</c:v>
                </c:pt>
                <c:pt idx="24">
                  <c:v>776882.9373168326</c:v>
                </c:pt>
                <c:pt idx="25">
                  <c:v>927652.62979409262</c:v>
                </c:pt>
                <c:pt idx="26">
                  <c:v>1085109.6830516772</c:v>
                </c:pt>
                <c:pt idx="27">
                  <c:v>1249561.784683961</c:v>
                </c:pt>
                <c:pt idx="28">
                  <c:v>1421331.127990613</c:v>
                </c:pt>
                <c:pt idx="29">
                  <c:v>1600755.1068544374</c:v>
                </c:pt>
                <c:pt idx="30">
                  <c:v>1788187.0442617862</c:v>
                </c:pt>
                <c:pt idx="31">
                  <c:v>1948063.9771491052</c:v>
                </c:pt>
                <c:pt idx="32">
                  <c:v>2115225.2321944484</c:v>
                </c:pt>
                <c:pt idx="33">
                  <c:v>2290040.1299179033</c:v>
                </c:pt>
                <c:pt idx="34">
                  <c:v>2472894.9833596773</c:v>
                </c:pt>
                <c:pt idx="35">
                  <c:v>2664193.9722846113</c:v>
                </c:pt>
                <c:pt idx="36">
                  <c:v>2864479.3287762068</c:v>
                </c:pt>
                <c:pt idx="37">
                  <c:v>3074297.8810848501</c:v>
                </c:pt>
                <c:pt idx="38">
                  <c:v>3294107.9278711979</c:v>
                </c:pt>
                <c:pt idx="39">
                  <c:v>3524389.9716846473</c:v>
                </c:pt>
                <c:pt idx="40">
                  <c:v>3765647.8013436422</c:v>
                </c:pt>
                <c:pt idx="41">
                  <c:v>4018409.6273395731</c:v>
                </c:pt>
                <c:pt idx="42">
                  <c:v>4283229.2728721127</c:v>
                </c:pt>
                <c:pt idx="43">
                  <c:v>4560687.4232524866</c:v>
                </c:pt>
                <c:pt idx="44">
                  <c:v>4851392.9365462698</c:v>
                </c:pt>
                <c:pt idx="45">
                  <c:v>5155984.2184689445</c:v>
                </c:pt>
                <c:pt idx="46">
                  <c:v>5475130.6646962548</c:v>
                </c:pt>
                <c:pt idx="47">
                  <c:v>5809534.1739074336</c:v>
                </c:pt>
                <c:pt idx="48">
                  <c:v>6159930.735043237</c:v>
                </c:pt>
                <c:pt idx="49">
                  <c:v>6527092.0924325883</c:v>
                </c:pt>
                <c:pt idx="50">
                  <c:v>6911827.4926221455</c:v>
                </c:pt>
                <c:pt idx="51">
                  <c:v>7314985.5169323776</c:v>
                </c:pt>
                <c:pt idx="52">
                  <c:v>7737456.0039625689</c:v>
                </c:pt>
                <c:pt idx="53">
                  <c:v>8180172.0664756661</c:v>
                </c:pt>
                <c:pt idx="54">
                  <c:v>8644112.2073128633</c:v>
                </c:pt>
                <c:pt idx="55">
                  <c:v>9130302.5392175093</c:v>
                </c:pt>
                <c:pt idx="56">
                  <c:v>9639819.1136890966</c:v>
                </c:pt>
                <c:pt idx="57">
                  <c:v>10173790.364241108</c:v>
                </c:pt>
                <c:pt idx="58">
                  <c:v>10733399.669702189</c:v>
                </c:pt>
                <c:pt idx="59">
                  <c:v>11319888.043478735</c:v>
                </c:pt>
                <c:pt idx="60">
                  <c:v>11934556.954989744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3-46EF-820E-D7AE280C677F}"/>
            </c:ext>
          </c:extLst>
        </c:ser>
        <c:ser>
          <c:idx val="1"/>
          <c:order val="1"/>
          <c:spPr>
            <a:ln w="190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Combined!$L$3:$L$63</c:f>
              <c:numCache>
                <c:formatCode>General</c:formatCode>
                <c:ptCount val="61"/>
                <c:pt idx="0">
                  <c:v>-1268124.9397789377</c:v>
                </c:pt>
                <c:pt idx="1">
                  <c:v>-1197587.0839360361</c:v>
                </c:pt>
                <c:pt idx="2">
                  <c:v>-1124011.8271082605</c:v>
                </c:pt>
                <c:pt idx="3">
                  <c:v>-1047260.1074665303</c:v>
                </c:pt>
                <c:pt idx="4">
                  <c:v>-967186.24523484497</c:v>
                </c:pt>
                <c:pt idx="5">
                  <c:v>-883637.62056245212</c:v>
                </c:pt>
                <c:pt idx="6">
                  <c:v>-796454.33551908867</c:v>
                </c:pt>
                <c:pt idx="7">
                  <c:v>-705468.85942545591</c:v>
                </c:pt>
                <c:pt idx="8">
                  <c:v>-610505.6566918504</c:v>
                </c:pt>
                <c:pt idx="9">
                  <c:v>-511380.79629668023</c:v>
                </c:pt>
                <c:pt idx="10">
                  <c:v>-407901.54199334979</c:v>
                </c:pt>
                <c:pt idx="11">
                  <c:v>-299865.92228859011</c:v>
                </c:pt>
                <c:pt idx="12">
                  <c:v>-187062.27918763808</c:v>
                </c:pt>
                <c:pt idx="13">
                  <c:v>-69268.79465161683</c:v>
                </c:pt>
                <c:pt idx="14">
                  <c:v>53747.00634007575</c:v>
                </c:pt>
                <c:pt idx="15">
                  <c:v>182228.77728473907</c:v>
                </c:pt>
                <c:pt idx="16">
                  <c:v>316431.89742899593</c:v>
                </c:pt>
                <c:pt idx="17">
                  <c:v>456624.04610017897</c:v>
                </c:pt>
                <c:pt idx="18">
                  <c:v>603085.80544143892</c:v>
                </c:pt>
                <c:pt idx="19">
                  <c:v>756111.2929625765</c:v>
                </c:pt>
                <c:pt idx="20">
                  <c:v>916008.82538898091</c:v>
                </c:pt>
                <c:pt idx="21">
                  <c:v>1083101.6153649641</c:v>
                </c:pt>
                <c:pt idx="22">
                  <c:v>1257728.5026453589</c:v>
                </c:pt>
                <c:pt idx="23">
                  <c:v>1440244.7214907254</c:v>
                </c:pt>
                <c:pt idx="24">
                  <c:v>1631022.7060670215</c:v>
                </c:pt>
                <c:pt idx="25">
                  <c:v>1830452.9357404127</c:v>
                </c:pt>
                <c:pt idx="26">
                  <c:v>2038944.8222521623</c:v>
                </c:pt>
                <c:pt idx="27">
                  <c:v>2256927.6408575429</c:v>
                </c:pt>
                <c:pt idx="28">
                  <c:v>2484851.5076166443</c:v>
                </c:pt>
                <c:pt idx="29">
                  <c:v>2723188.4051340697</c:v>
                </c:pt>
                <c:pt idx="30">
                  <c:v>2972433.2591590928</c:v>
                </c:pt>
                <c:pt idx="31">
                  <c:v>3199753.5377110015</c:v>
                </c:pt>
                <c:pt idx="32">
                  <c:v>3437318.8384439591</c:v>
                </c:pt>
                <c:pt idx="33">
                  <c:v>3685697.3297873046</c:v>
                </c:pt>
                <c:pt idx="34">
                  <c:v>3945482.7993235737</c:v>
                </c:pt>
                <c:pt idx="35">
                  <c:v>4217296.0738804657</c:v>
                </c:pt>
                <c:pt idx="36">
                  <c:v>4502144.3162834123</c:v>
                </c:pt>
                <c:pt idx="37">
                  <c:v>4801019.336592068</c:v>
                </c:pt>
                <c:pt idx="38">
                  <c:v>5114616.8313386552</c:v>
                </c:pt>
                <c:pt idx="39">
                  <c:v>5443667.1342418902</c:v>
                </c:pt>
                <c:pt idx="40">
                  <c:v>5788936.9442030964</c:v>
                </c:pt>
                <c:pt idx="41">
                  <c:v>6151231.1396010574</c:v>
                </c:pt>
                <c:pt idx="42">
                  <c:v>6531394.6831978522</c:v>
                </c:pt>
                <c:pt idx="43">
                  <c:v>6930314.6221835669</c:v>
                </c:pt>
                <c:pt idx="44">
                  <c:v>7348922.1881139847</c:v>
                </c:pt>
                <c:pt idx="45">
                  <c:v>7788195.0017330935</c:v>
                </c:pt>
                <c:pt idx="46">
                  <c:v>8249159.3879216826</c:v>
                </c:pt>
                <c:pt idx="47">
                  <c:v>8732892.8062753454</c:v>
                </c:pt>
                <c:pt idx="48">
                  <c:v>9240526.4030902572</c:v>
                </c:pt>
                <c:pt idx="49">
                  <c:v>9773247.6908239573</c:v>
                </c:pt>
                <c:pt idx="50">
                  <c:v>10332303.361401625</c:v>
                </c:pt>
                <c:pt idx="51">
                  <c:v>10919002.2400568</c:v>
                </c:pt>
                <c:pt idx="52">
                  <c:v>11534718.38672981</c:v>
                </c:pt>
                <c:pt idx="53">
                  <c:v>12180894.352398342</c:v>
                </c:pt>
                <c:pt idx="54">
                  <c:v>12859044.598083083</c:v>
                </c:pt>
                <c:pt idx="55">
                  <c:v>13570759.084658537</c:v>
                </c:pt>
                <c:pt idx="56">
                  <c:v>14317707.042005455</c:v>
                </c:pt>
                <c:pt idx="57">
                  <c:v>15101640.926468072</c:v>
                </c:pt>
                <c:pt idx="58">
                  <c:v>15924400.576027384</c:v>
                </c:pt>
                <c:pt idx="59">
                  <c:v>16787917.573072169</c:v>
                </c:pt>
                <c:pt idx="60">
                  <c:v>17694219.825143434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3-46EF-820E-D7AE280C677F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Combined!$B$3:$B$63</c:f>
              <c:numCache>
                <c:formatCode>General</c:formatCode>
                <c:ptCount val="61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59</c:v>
                </c:pt>
                <c:pt idx="22">
                  <c:v>60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64</c:v>
                </c:pt>
                <c:pt idx="27">
                  <c:v>65</c:v>
                </c:pt>
                <c:pt idx="28">
                  <c:v>66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70</c:v>
                </c:pt>
                <c:pt idx="33">
                  <c:v>71</c:v>
                </c:pt>
                <c:pt idx="34">
                  <c:v>72</c:v>
                </c:pt>
                <c:pt idx="35">
                  <c:v>73</c:v>
                </c:pt>
                <c:pt idx="36">
                  <c:v>74</c:v>
                </c:pt>
                <c:pt idx="37">
                  <c:v>75</c:v>
                </c:pt>
                <c:pt idx="38">
                  <c:v>76</c:v>
                </c:pt>
                <c:pt idx="39">
                  <c:v>77</c:v>
                </c:pt>
                <c:pt idx="40">
                  <c:v>78</c:v>
                </c:pt>
                <c:pt idx="41">
                  <c:v>79</c:v>
                </c:pt>
                <c:pt idx="42">
                  <c:v>80</c:v>
                </c:pt>
                <c:pt idx="43">
                  <c:v>81</c:v>
                </c:pt>
                <c:pt idx="44">
                  <c:v>82</c:v>
                </c:pt>
                <c:pt idx="45">
                  <c:v>83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91</c:v>
                </c:pt>
                <c:pt idx="54">
                  <c:v>92</c:v>
                </c:pt>
                <c:pt idx="55">
                  <c:v>93</c:v>
                </c:pt>
                <c:pt idx="56">
                  <c:v>94</c:v>
                </c:pt>
                <c:pt idx="57">
                  <c:v>95</c:v>
                </c:pt>
                <c:pt idx="58">
                  <c:v>96</c:v>
                </c:pt>
                <c:pt idx="59">
                  <c:v>97</c:v>
                </c:pt>
                <c:pt idx="60">
                  <c:v>98</c:v>
                </c:pt>
              </c:numCache>
            </c:numRef>
          </c:xVal>
          <c:yVal>
            <c:numRef>
              <c:f>Combined!$M$3:$M$63</c:f>
              <c:numCache>
                <c:formatCode>General</c:formatCode>
                <c:ptCount val="61"/>
                <c:pt idx="0">
                  <c:v>-1637810.9571289902</c:v>
                </c:pt>
                <c:pt idx="1">
                  <c:v>-1589303.4042608836</c:v>
                </c:pt>
                <c:pt idx="2">
                  <c:v>-1539083.9087772947</c:v>
                </c:pt>
                <c:pt idx="3">
                  <c:v>-1487089.9683110854</c:v>
                </c:pt>
                <c:pt idx="4">
                  <c:v>-1433256.7367532793</c:v>
                </c:pt>
                <c:pt idx="5">
                  <c:v>-1377516.9345945749</c:v>
                </c:pt>
                <c:pt idx="6">
                  <c:v>-1319800.7557875672</c:v>
                </c:pt>
                <c:pt idx="7">
                  <c:v>-1260035.7709933151</c:v>
                </c:pt>
                <c:pt idx="8">
                  <c:v>-1198146.8270704953</c:v>
                </c:pt>
                <c:pt idx="9">
                  <c:v>-1134055.9426597999</c:v>
                </c:pt>
                <c:pt idx="10">
                  <c:v>-1067682.1997104138</c:v>
                </c:pt>
                <c:pt idx="11">
                  <c:v>-998941.63078936085</c:v>
                </c:pt>
                <c:pt idx="12">
                  <c:v>-927747.10200821992</c:v>
                </c:pt>
                <c:pt idx="13">
                  <c:v>-854008.19139517844</c:v>
                </c:pt>
                <c:pt idx="14">
                  <c:v>-777631.06253359036</c:v>
                </c:pt>
                <c:pt idx="15">
                  <c:v>-698518.33328114578</c:v>
                </c:pt>
                <c:pt idx="16">
                  <c:v>-616568.93937640882</c:v>
                </c:pt>
                <c:pt idx="17">
                  <c:v>-531677.99273184733</c:v>
                </c:pt>
                <c:pt idx="18">
                  <c:v>-443736.63420453179</c:v>
                </c:pt>
                <c:pt idx="19">
                  <c:v>-352631.88062743424</c:v>
                </c:pt>
                <c:pt idx="20">
                  <c:v>-258246.46587566636</c:v>
                </c:pt>
                <c:pt idx="21">
                  <c:v>-160458.67573307734</c:v>
                </c:pt>
                <c:pt idx="22">
                  <c:v>-59142.176315352554</c:v>
                </c:pt>
                <c:pt idx="23">
                  <c:v>45834.164203892928</c:v>
                </c:pt>
                <c:pt idx="24">
                  <c:v>154606.46082756016</c:v>
                </c:pt>
                <c:pt idx="25">
                  <c:v>267316.00420401315</c:v>
                </c:pt>
                <c:pt idx="26">
                  <c:v>384109.46061533387</c:v>
                </c:pt>
                <c:pt idx="27">
                  <c:v>505139.07978095673</c:v>
                </c:pt>
                <c:pt idx="28">
                  <c:v>630562.91078448528</c:v>
                </c:pt>
                <c:pt idx="29">
                  <c:v>760545.02644367004</c:v>
                </c:pt>
                <c:pt idx="30">
                  <c:v>895255.75645620096</c:v>
                </c:pt>
                <c:pt idx="31">
                  <c:v>998015.72811819706</c:v>
                </c:pt>
                <c:pt idx="32">
                  <c:v>1104900.3299825029</c:v>
                </c:pt>
                <c:pt idx="33">
                  <c:v>1216074.919639505</c:v>
                </c:pt>
                <c:pt idx="34">
                  <c:v>1331711.4787270962</c:v>
                </c:pt>
                <c:pt idx="35">
                  <c:v>1451988.8781475385</c:v>
                </c:pt>
                <c:pt idx="36">
                  <c:v>1577093.1538996685</c:v>
                </c:pt>
                <c:pt idx="37">
                  <c:v>1707217.7939512429</c:v>
                </c:pt>
                <c:pt idx="38">
                  <c:v>1842564.0365931988</c:v>
                </c:pt>
                <c:pt idx="39">
                  <c:v>1983341.1807352942</c:v>
                </c:pt>
                <c:pt idx="40">
                  <c:v>2129766.9086209736</c:v>
                </c:pt>
                <c:pt idx="41">
                  <c:v>2282067.6214584159</c:v>
                </c:pt>
                <c:pt idx="42">
                  <c:v>2440478.7884846176</c:v>
                </c:pt>
                <c:pt idx="43">
                  <c:v>2605245.3100000313</c:v>
                </c:pt>
                <c:pt idx="44">
                  <c:v>2776621.8949327916</c:v>
                </c:pt>
                <c:pt idx="45">
                  <c:v>2954873.4535139287</c:v>
                </c:pt>
                <c:pt idx="46">
                  <c:v>3140275.5056682285</c:v>
                </c:pt>
                <c:pt idx="47">
                  <c:v>3333114.6057495903</c:v>
                </c:pt>
                <c:pt idx="48">
                  <c:v>3533688.784274892</c:v>
                </c:pt>
                <c:pt idx="49">
                  <c:v>3742308.007336549</c:v>
                </c:pt>
                <c:pt idx="50">
                  <c:v>3959294.654401151</c:v>
                </c:pt>
                <c:pt idx="51">
                  <c:v>4184984.0152298678</c:v>
                </c:pt>
                <c:pt idx="52">
                  <c:v>4419724.8066857634</c:v>
                </c:pt>
                <c:pt idx="53">
                  <c:v>4663879.7102237511</c:v>
                </c:pt>
                <c:pt idx="54">
                  <c:v>4917825.9308907632</c:v>
                </c:pt>
                <c:pt idx="55">
                  <c:v>5181955.7786968313</c:v>
                </c:pt>
                <c:pt idx="56">
                  <c:v>5456677.2732521892</c:v>
                </c:pt>
                <c:pt idx="57">
                  <c:v>5742414.7726013362</c:v>
                </c:pt>
                <c:pt idx="58">
                  <c:v>6039609.6272222418</c:v>
                </c:pt>
                <c:pt idx="59">
                  <c:v>6348720.8601976028</c:v>
                </c:pt>
                <c:pt idx="60">
                  <c:v>6670225.8746053446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3-46EF-820E-D7AE280C6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030312"/>
        <c:axId val="452025392"/>
      </c:scatterChart>
      <c:valAx>
        <c:axId val="452030312"/>
        <c:scaling>
          <c:orientation val="minMax"/>
          <c:max val="85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25392"/>
        <c:crosses val="autoZero"/>
        <c:crossBetween val="midCat"/>
      </c:valAx>
      <c:valAx>
        <c:axId val="452025392"/>
        <c:scaling>
          <c:orientation val="minMax"/>
          <c:max val="3000000"/>
          <c:min val="-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30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21</xdr:row>
      <xdr:rowOff>152400</xdr:rowOff>
    </xdr:from>
    <xdr:to>
      <xdr:col>17</xdr:col>
      <xdr:colOff>581025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2D32E-CD25-4C92-BCA4-54A26A7EB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13</xdr:col>
      <xdr:colOff>304800</xdr:colOff>
      <xdr:row>28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AF7E5C-F46F-44D2-9D1A-F99EAEBD6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209549</xdr:colOff>
      <xdr:row>6</xdr:row>
      <xdr:rowOff>38100</xdr:rowOff>
    </xdr:from>
    <xdr:to>
      <xdr:col>24</xdr:col>
      <xdr:colOff>352424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13038-87E3-4673-A9FC-9D5CBB5E2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38100</xdr:rowOff>
    </xdr:from>
    <xdr:to>
      <xdr:col>19</xdr:col>
      <xdr:colOff>304800</xdr:colOff>
      <xdr:row>19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BD7234-2D84-4093-AEE1-FE37AF965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0E8D-4437-4D99-85FD-6A53629A665A}">
  <dimension ref="B17:I89"/>
  <sheetViews>
    <sheetView topLeftCell="A52" workbookViewId="0">
      <selection activeCell="C75" sqref="C75"/>
    </sheetView>
  </sheetViews>
  <sheetFormatPr defaultRowHeight="15" x14ac:dyDescent="0.25"/>
  <cols>
    <col min="3" max="3" width="13.28515625" bestFit="1" customWidth="1"/>
    <col min="4" max="4" width="11.7109375" bestFit="1" customWidth="1"/>
    <col min="5" max="5" width="13.42578125" bestFit="1" customWidth="1"/>
    <col min="6" max="8" width="13.28515625" bestFit="1" customWidth="1"/>
  </cols>
  <sheetData>
    <row r="17" spans="2:8" x14ac:dyDescent="0.25">
      <c r="B17" t="s">
        <v>0</v>
      </c>
    </row>
    <row r="18" spans="2:8" x14ac:dyDescent="0.25">
      <c r="B18" t="s">
        <v>1</v>
      </c>
      <c r="C18" t="s">
        <v>2</v>
      </c>
      <c r="D18" t="s">
        <v>3</v>
      </c>
      <c r="E18" t="s">
        <v>3</v>
      </c>
    </row>
    <row r="19" spans="2:8" x14ac:dyDescent="0.25">
      <c r="B19" t="s">
        <v>17</v>
      </c>
      <c r="C19" s="1"/>
      <c r="D19" s="1">
        <v>1000000</v>
      </c>
      <c r="E19" s="1">
        <v>1000000</v>
      </c>
    </row>
    <row r="20" spans="2:8" x14ac:dyDescent="0.25">
      <c r="B20" t="s">
        <v>4</v>
      </c>
      <c r="C20" s="1">
        <v>60000</v>
      </c>
      <c r="D20" s="1">
        <v>40000</v>
      </c>
      <c r="E20" s="1">
        <v>40000</v>
      </c>
    </row>
    <row r="21" spans="2:8" x14ac:dyDescent="0.25">
      <c r="B21" t="s">
        <v>5</v>
      </c>
      <c r="C21">
        <v>2.6166362690668521E-2</v>
      </c>
      <c r="D21">
        <v>2.6166362690668521E-2</v>
      </c>
      <c r="E21">
        <v>4.6630632669394378E-2</v>
      </c>
    </row>
    <row r="22" spans="2:8" x14ac:dyDescent="0.25">
      <c r="B22" t="s">
        <v>6</v>
      </c>
      <c r="C22">
        <v>594500</v>
      </c>
      <c r="D22">
        <v>387500</v>
      </c>
      <c r="E22">
        <v>387500</v>
      </c>
    </row>
    <row r="23" spans="2:8" x14ac:dyDescent="0.25">
      <c r="B23" t="s">
        <v>7</v>
      </c>
      <c r="C23">
        <v>65</v>
      </c>
      <c r="D23">
        <v>65</v>
      </c>
      <c r="E23">
        <v>65</v>
      </c>
    </row>
    <row r="24" spans="2:8" x14ac:dyDescent="0.25">
      <c r="B24" s="1" t="s">
        <v>8</v>
      </c>
      <c r="C24" s="1">
        <v>776528.68148403068</v>
      </c>
      <c r="D24" s="1">
        <v>301555.7811284794</v>
      </c>
      <c r="E24" s="1">
        <v>226800.79222571815</v>
      </c>
    </row>
    <row r="25" spans="2:8" x14ac:dyDescent="0.25">
      <c r="D25" s="1"/>
      <c r="F25" t="s">
        <v>18</v>
      </c>
    </row>
    <row r="26" spans="2:8" x14ac:dyDescent="0.25">
      <c r="B26" t="s">
        <v>9</v>
      </c>
      <c r="C26">
        <v>1</v>
      </c>
      <c r="D26">
        <v>2</v>
      </c>
      <c r="E26">
        <v>3</v>
      </c>
    </row>
    <row r="27" spans="2:8" x14ac:dyDescent="0.25">
      <c r="B27">
        <v>100</v>
      </c>
      <c r="C27">
        <v>250000</v>
      </c>
      <c r="D27">
        <v>250000</v>
      </c>
      <c r="E27">
        <v>250000</v>
      </c>
      <c r="F27" s="2">
        <f>C27+C$19</f>
        <v>250000</v>
      </c>
      <c r="G27" s="2">
        <f t="shared" ref="G27:H27" si="0">D27+D$19</f>
        <v>1250000</v>
      </c>
      <c r="H27" s="2">
        <f t="shared" si="0"/>
        <v>1250000</v>
      </c>
    </row>
    <row r="28" spans="2:8" x14ac:dyDescent="0.25">
      <c r="B28">
        <v>99</v>
      </c>
      <c r="C28">
        <v>267708.81428249244</v>
      </c>
      <c r="D28">
        <v>247708.81428249247</v>
      </c>
      <c r="E28">
        <v>242945.32656955766</v>
      </c>
      <c r="F28" s="2">
        <f t="shared" ref="F28:F89" si="1">C28+C$19</f>
        <v>267708.81428249244</v>
      </c>
      <c r="G28" s="2">
        <f t="shared" ref="G28:G89" si="2">D28+D$19</f>
        <v>1247708.8142824925</v>
      </c>
      <c r="H28" s="2">
        <f t="shared" ref="H28:H89" si="3">E28+E$19</f>
        <v>1242945.3265695577</v>
      </c>
    </row>
    <row r="29" spans="2:8" x14ac:dyDescent="0.25">
      <c r="B29">
        <v>98</v>
      </c>
      <c r="C29">
        <v>284966.06897953682</v>
      </c>
      <c r="D29">
        <v>245476.05183693743</v>
      </c>
      <c r="E29">
        <v>236204.96066563827</v>
      </c>
      <c r="F29" s="2">
        <f t="shared" si="1"/>
        <v>284966.06897953682</v>
      </c>
      <c r="G29" s="2">
        <f t="shared" si="2"/>
        <v>1245476.0518369374</v>
      </c>
      <c r="H29" s="2">
        <f t="shared" si="3"/>
        <v>1236204.9606656383</v>
      </c>
    </row>
    <row r="30" spans="2:8" x14ac:dyDescent="0.25">
      <c r="B30">
        <v>97</v>
      </c>
      <c r="C30">
        <v>301783.27847351675</v>
      </c>
      <c r="D30">
        <v>243300.22291997646</v>
      </c>
      <c r="E30">
        <v>229764.89891555521</v>
      </c>
      <c r="F30" s="2">
        <f t="shared" si="1"/>
        <v>301783.27847351675</v>
      </c>
      <c r="G30" s="2">
        <f t="shared" si="2"/>
        <v>1243300.2229199763</v>
      </c>
      <c r="H30" s="2">
        <f t="shared" si="3"/>
        <v>1229764.8989155553</v>
      </c>
    </row>
    <row r="31" spans="2:8" x14ac:dyDescent="0.25">
      <c r="B31">
        <v>96</v>
      </c>
      <c r="C31">
        <v>318171.66353993444</v>
      </c>
      <c r="D31">
        <v>241179.8757754298</v>
      </c>
      <c r="E31">
        <v>223611.76184019761</v>
      </c>
      <c r="F31" s="2">
        <f t="shared" si="1"/>
        <v>318171.66353993444</v>
      </c>
      <c r="G31" s="2">
        <f t="shared" si="2"/>
        <v>1241179.8757754299</v>
      </c>
      <c r="H31" s="2">
        <f t="shared" si="3"/>
        <v>1223611.7618401977</v>
      </c>
    </row>
    <row r="32" spans="2:8" x14ac:dyDescent="0.25">
      <c r="B32">
        <v>95</v>
      </c>
      <c r="C32">
        <v>334142.15883413446</v>
      </c>
      <c r="D32">
        <v>239113.595665656</v>
      </c>
      <c r="E32">
        <v>217732.7660576413</v>
      </c>
      <c r="F32" s="2">
        <f t="shared" si="1"/>
        <v>334142.15883413446</v>
      </c>
      <c r="G32" s="2">
        <f t="shared" si="2"/>
        <v>1239113.595665656</v>
      </c>
      <c r="H32" s="2">
        <f t="shared" si="3"/>
        <v>1217732.7660576412</v>
      </c>
    </row>
    <row r="33" spans="2:8" x14ac:dyDescent="0.25">
      <c r="B33">
        <v>94</v>
      </c>
      <c r="C33">
        <v>349705.42018712254</v>
      </c>
      <c r="D33">
        <v>237100.00392761081</v>
      </c>
      <c r="E33">
        <v>212115.69772517512</v>
      </c>
      <c r="F33" s="2">
        <f t="shared" si="1"/>
        <v>349705.42018712254</v>
      </c>
      <c r="G33" s="2">
        <f t="shared" si="2"/>
        <v>1237100.0039276108</v>
      </c>
      <c r="H33" s="2">
        <f t="shared" si="3"/>
        <v>1212115.6977251752</v>
      </c>
    </row>
    <row r="34" spans="2:8" x14ac:dyDescent="0.25">
      <c r="B34">
        <v>93</v>
      </c>
      <c r="C34">
        <v>364871.83171534713</v>
      </c>
      <c r="D34">
        <v>235137.75705297597</v>
      </c>
      <c r="E34">
        <v>206748.88716456687</v>
      </c>
      <c r="F34" s="2">
        <f t="shared" si="1"/>
        <v>364871.83171534713</v>
      </c>
      <c r="G34" s="2">
        <f t="shared" si="2"/>
        <v>1235137.7570529759</v>
      </c>
      <c r="H34" s="2">
        <f t="shared" si="3"/>
        <v>1206748.8871645669</v>
      </c>
    </row>
    <row r="35" spans="2:8" x14ac:dyDescent="0.25">
      <c r="B35">
        <v>92</v>
      </c>
      <c r="C35">
        <v>379651.51274918788</v>
      </c>
      <c r="D35">
        <v>233225.5457917437</v>
      </c>
      <c r="E35">
        <v>201621.18461785238</v>
      </c>
      <c r="F35" s="2">
        <f t="shared" si="1"/>
        <v>379651.51274918788</v>
      </c>
      <c r="G35" s="2">
        <f t="shared" si="2"/>
        <v>1233225.5457917438</v>
      </c>
      <c r="H35" s="2">
        <f t="shared" si="3"/>
        <v>1201621.1846178523</v>
      </c>
    </row>
    <row r="36" spans="2:8" x14ac:dyDescent="0.25">
      <c r="B36">
        <v>91</v>
      </c>
      <c r="C36">
        <v>394054.32458477328</v>
      </c>
      <c r="D36">
        <v>231362.09427865926</v>
      </c>
      <c r="E36">
        <v>196721.93708327904</v>
      </c>
      <c r="F36" s="2">
        <f t="shared" si="1"/>
        <v>394054.32458477328</v>
      </c>
      <c r="G36" s="2">
        <f t="shared" si="2"/>
        <v>1231362.0942786592</v>
      </c>
      <c r="H36" s="2">
        <f t="shared" si="3"/>
        <v>1196721.937083279</v>
      </c>
    </row>
    <row r="37" spans="2:8" x14ac:dyDescent="0.25">
      <c r="B37">
        <v>90</v>
      </c>
      <c r="C37">
        <v>408089.87706363288</v>
      </c>
      <c r="D37">
        <v>229546.15918193836</v>
      </c>
      <c r="E37">
        <v>192040.9661832797</v>
      </c>
      <c r="F37" s="2">
        <f t="shared" si="1"/>
        <v>408089.87706363288</v>
      </c>
      <c r="G37" s="2">
        <f t="shared" si="2"/>
        <v>1229546.1591819383</v>
      </c>
      <c r="H37" s="2">
        <f t="shared" si="3"/>
        <v>1192040.9661832796</v>
      </c>
    </row>
    <row r="38" spans="2:8" x14ac:dyDescent="0.25">
      <c r="B38">
        <v>89</v>
      </c>
      <c r="C38">
        <v>421767.53498457425</v>
      </c>
      <c r="D38">
        <v>227776.52887369145</v>
      </c>
      <c r="E38">
        <v>187568.5470184969</v>
      </c>
      <c r="F38" s="2">
        <f t="shared" si="1"/>
        <v>421767.53498457425</v>
      </c>
      <c r="G38" s="2">
        <f t="shared" si="2"/>
        <v>1227776.5288736913</v>
      </c>
      <c r="H38" s="2">
        <f t="shared" si="3"/>
        <v>1187568.5470184968</v>
      </c>
    </row>
    <row r="39" spans="2:8" x14ac:dyDescent="0.25">
      <c r="B39">
        <v>88</v>
      </c>
      <c r="C39">
        <v>435096.42435206211</v>
      </c>
      <c r="D39">
        <v>226052.02262150164</v>
      </c>
      <c r="E39">
        <v>183295.38796392569</v>
      </c>
      <c r="F39" s="2">
        <f t="shared" si="1"/>
        <v>435096.42435206211</v>
      </c>
      <c r="G39" s="2">
        <f t="shared" si="2"/>
        <v>1226052.0226215017</v>
      </c>
      <c r="H39" s="2">
        <f t="shared" si="3"/>
        <v>1183295.3879639257</v>
      </c>
    </row>
    <row r="40" spans="2:8" x14ac:dyDescent="0.25">
      <c r="B40">
        <v>87</v>
      </c>
      <c r="C40">
        <v>448085.43846526957</v>
      </c>
      <c r="D40">
        <v>224371.48980061669</v>
      </c>
      <c r="E40">
        <v>179212.61136520084</v>
      </c>
      <c r="F40" s="2">
        <f t="shared" si="1"/>
        <v>448085.43846526957</v>
      </c>
      <c r="G40" s="2">
        <f t="shared" si="2"/>
        <v>1224371.4898006166</v>
      </c>
      <c r="H40" s="2">
        <f t="shared" si="3"/>
        <v>1179212.611365201</v>
      </c>
    </row>
    <row r="41" spans="2:8" x14ac:dyDescent="0.25">
      <c r="B41">
        <v>86</v>
      </c>
      <c r="C41" s="1">
        <v>460743.24385186355</v>
      </c>
      <c r="D41" s="1">
        <v>222733.80912622926</v>
      </c>
      <c r="E41" s="1">
        <v>175311.73509492399</v>
      </c>
      <c r="F41" s="1">
        <f t="shared" si="1"/>
        <v>460743.24385186355</v>
      </c>
      <c r="G41" s="1">
        <f t="shared" si="2"/>
        <v>1222733.8091262293</v>
      </c>
      <c r="H41" s="1">
        <f t="shared" si="3"/>
        <v>1175311.735094924</v>
      </c>
    </row>
    <row r="42" spans="2:8" x14ac:dyDescent="0.25">
      <c r="B42">
        <v>85</v>
      </c>
      <c r="C42" s="1">
        <v>473078.2860504837</v>
      </c>
      <c r="D42" s="1">
        <v>221137.88790533351</v>
      </c>
      <c r="E42" s="1">
        <v>171584.65493071382</v>
      </c>
      <c r="F42" s="1">
        <f t="shared" si="1"/>
        <v>473078.2860504837</v>
      </c>
      <c r="G42" s="1">
        <f t="shared" si="2"/>
        <v>1221137.8879053334</v>
      </c>
      <c r="H42" s="1">
        <f t="shared" si="3"/>
        <v>1171584.6549307138</v>
      </c>
    </row>
    <row r="43" spans="2:8" x14ac:dyDescent="0.25">
      <c r="B43">
        <v>84</v>
      </c>
      <c r="C43" s="1">
        <v>485098.79524577339</v>
      </c>
      <c r="D43" s="1">
        <v>219582.66130765871</v>
      </c>
      <c r="E43" s="1">
        <v>168023.62771836825</v>
      </c>
      <c r="F43" s="1">
        <f t="shared" si="1"/>
        <v>485098.79524577339</v>
      </c>
      <c r="G43" s="1">
        <f t="shared" si="2"/>
        <v>1219582.6613076588</v>
      </c>
      <c r="H43" s="1">
        <f t="shared" si="3"/>
        <v>1168023.6277183683</v>
      </c>
    </row>
    <row r="44" spans="2:8" x14ac:dyDescent="0.25">
      <c r="B44">
        <v>83</v>
      </c>
      <c r="C44" s="1">
        <v>496812.79175972188</v>
      </c>
      <c r="D44" s="1">
        <v>218067.09165519328</v>
      </c>
      <c r="E44" s="1">
        <v>164621.25528516009</v>
      </c>
      <c r="F44" s="1">
        <f t="shared" si="1"/>
        <v>496812.79175972188</v>
      </c>
      <c r="G44" s="1">
        <f t="shared" si="2"/>
        <v>1218067.0916551934</v>
      </c>
      <c r="H44" s="1">
        <f t="shared" si="3"/>
        <v>1164621.2552851602</v>
      </c>
    </row>
    <row r="45" spans="2:8" x14ac:dyDescent="0.25">
      <c r="B45">
        <v>82</v>
      </c>
      <c r="C45" s="1">
        <v>508228.09140298219</v>
      </c>
      <c r="D45" s="1">
        <v>216590.16772982554</v>
      </c>
      <c r="E45" s="1">
        <v>161370.46906984501</v>
      </c>
      <c r="F45" s="1">
        <f t="shared" si="1"/>
        <v>508228.09140298219</v>
      </c>
      <c r="G45" s="1">
        <f t="shared" si="2"/>
        <v>1216590.1677298255</v>
      </c>
      <c r="H45" s="1">
        <f t="shared" si="3"/>
        <v>1161370.469069845</v>
      </c>
    </row>
    <row r="46" spans="2:8" x14ac:dyDescent="0.25">
      <c r="B46">
        <v>81</v>
      </c>
      <c r="C46" s="1">
        <v>519352.31068973476</v>
      </c>
      <c r="D46" s="1">
        <v>215150.90409863894</v>
      </c>
      <c r="E46" s="1">
        <v>158264.51543745032</v>
      </c>
      <c r="F46" s="1">
        <f t="shared" si="1"/>
        <v>519352.31068973476</v>
      </c>
      <c r="G46" s="1">
        <f t="shared" si="2"/>
        <v>1215150.904098639</v>
      </c>
      <c r="H46" s="1">
        <f t="shared" si="3"/>
        <v>1158264.5154374503</v>
      </c>
    </row>
    <row r="47" spans="2:8" x14ac:dyDescent="0.25">
      <c r="B47">
        <v>80</v>
      </c>
      <c r="C47" s="1">
        <v>530192.87191957689</v>
      </c>
      <c r="D47" s="1">
        <v>213748.34045641159</v>
      </c>
      <c r="E47" s="1">
        <v>155296.94164833517</v>
      </c>
      <c r="F47" s="1">
        <f t="shared" si="1"/>
        <v>530192.87191957689</v>
      </c>
      <c r="G47" s="1">
        <f t="shared" si="2"/>
        <v>1213748.3404564117</v>
      </c>
      <c r="H47" s="1">
        <f t="shared" si="3"/>
        <v>1155296.9416483352</v>
      </c>
    </row>
    <row r="48" spans="2:8" x14ac:dyDescent="0.25">
      <c r="B48">
        <v>79</v>
      </c>
      <c r="C48" s="1">
        <v>540757.00812982803</v>
      </c>
      <c r="D48" s="1">
        <v>212381.54098488172</v>
      </c>
      <c r="E48" s="1">
        <v>152461.58245237274</v>
      </c>
      <c r="F48" s="1">
        <f t="shared" si="1"/>
        <v>540757.00812982803</v>
      </c>
      <c r="G48" s="1">
        <f t="shared" si="2"/>
        <v>1212381.5409848818</v>
      </c>
      <c r="H48" s="1">
        <f t="shared" si="3"/>
        <v>1152461.5824523726</v>
      </c>
    </row>
    <row r="49" spans="2:8" x14ac:dyDescent="0.25">
      <c r="B49">
        <v>78</v>
      </c>
      <c r="C49" s="1">
        <v>551051.76792155544</v>
      </c>
      <c r="D49" s="1">
        <v>211049.59372835106</v>
      </c>
      <c r="E49" s="1">
        <v>149752.54728040291</v>
      </c>
      <c r="F49" s="1">
        <f t="shared" si="1"/>
        <v>551051.76792155544</v>
      </c>
      <c r="G49" s="1">
        <f t="shared" si="2"/>
        <v>1211049.5937283509</v>
      </c>
      <c r="H49" s="1">
        <f t="shared" si="3"/>
        <v>1149752.5472804029</v>
      </c>
    </row>
    <row r="50" spans="2:8" x14ac:dyDescent="0.25">
      <c r="B50">
        <v>77</v>
      </c>
      <c r="C50" s="1">
        <v>561084.02016254095</v>
      </c>
      <c r="D50" s="1">
        <v>209751.60998521003</v>
      </c>
      <c r="E50" s="1">
        <v>147164.20800634541</v>
      </c>
      <c r="F50" s="1">
        <f t="shared" si="1"/>
        <v>561084.02016254095</v>
      </c>
      <c r="G50" s="1">
        <f t="shared" si="2"/>
        <v>1209751.60998521</v>
      </c>
      <c r="H50" s="1">
        <f t="shared" si="3"/>
        <v>1147164.2080063454</v>
      </c>
    </row>
    <row r="51" spans="2:8" x14ac:dyDescent="0.25">
      <c r="B51">
        <v>76</v>
      </c>
      <c r="C51" s="1">
        <v>570860.4585703254</v>
      </c>
      <c r="D51" s="1">
        <v>208486.72371497832</v>
      </c>
      <c r="E51" s="1">
        <v>144691.18725454874</v>
      </c>
      <c r="F51" s="1">
        <f t="shared" si="1"/>
        <v>570860.4585703254</v>
      </c>
      <c r="G51" s="1">
        <f t="shared" si="2"/>
        <v>1208486.7237149784</v>
      </c>
      <c r="H51" s="1">
        <f t="shared" si="3"/>
        <v>1144691.1872545488</v>
      </c>
    </row>
    <row r="52" spans="2:8" x14ac:dyDescent="0.25">
      <c r="B52">
        <v>75</v>
      </c>
      <c r="C52" s="1">
        <v>580387.60617838975</v>
      </c>
      <c r="D52" s="1">
        <v>207254.0909604656</v>
      </c>
      <c r="E52" s="1">
        <v>142328.34722808274</v>
      </c>
      <c r="F52" s="1">
        <f t="shared" si="1"/>
        <v>580387.60617838975</v>
      </c>
      <c r="G52" s="1">
        <f t="shared" si="2"/>
        <v>1207254.0909604656</v>
      </c>
      <c r="H52" s="1">
        <f t="shared" si="3"/>
        <v>1142328.3472280828</v>
      </c>
    </row>
    <row r="53" spans="2:8" x14ac:dyDescent="0.25">
      <c r="B53">
        <v>74</v>
      </c>
      <c r="C53" s="1">
        <v>589671.81968845217</v>
      </c>
      <c r="D53" s="1">
        <v>206052.88928466648</v>
      </c>
      <c r="E53" s="1">
        <v>140070.77903476544</v>
      </c>
      <c r="F53" s="1">
        <f t="shared" si="1"/>
        <v>589671.81968845217</v>
      </c>
      <c r="G53" s="1">
        <f t="shared" si="2"/>
        <v>1206052.8892846664</v>
      </c>
      <c r="H53" s="1">
        <f t="shared" si="3"/>
        <v>1140070.7790347654</v>
      </c>
    </row>
    <row r="54" spans="2:8" x14ac:dyDescent="0.25">
      <c r="B54">
        <v>73</v>
      </c>
      <c r="C54" s="1">
        <v>598719.29371178569</v>
      </c>
      <c r="D54" s="1">
        <v>204882.31722201427</v>
      </c>
      <c r="E54" s="1">
        <v>137913.79248874827</v>
      </c>
      <c r="F54" s="1">
        <f t="shared" si="1"/>
        <v>598719.29371178569</v>
      </c>
      <c r="G54" s="1">
        <f t="shared" si="2"/>
        <v>1204882.3172220143</v>
      </c>
      <c r="H54" s="1">
        <f t="shared" si="3"/>
        <v>1137913.7924887482</v>
      </c>
    </row>
    <row r="55" spans="2:8" x14ac:dyDescent="0.25">
      <c r="B55">
        <v>72</v>
      </c>
      <c r="C55" s="1">
        <v>607865.16981190466</v>
      </c>
      <c r="D55" s="1">
        <v>203741.59374362731</v>
      </c>
      <c r="E55" s="1">
        <v>135852.90636647239</v>
      </c>
      <c r="F55" s="1">
        <f t="shared" si="1"/>
        <v>607865.16981190466</v>
      </c>
      <c r="G55" s="1">
        <f t="shared" si="2"/>
        <v>1203741.5937436274</v>
      </c>
      <c r="H55" s="1">
        <f t="shared" si="3"/>
        <v>1135852.9063664724</v>
      </c>
    </row>
    <row r="56" spans="2:8" x14ac:dyDescent="0.25">
      <c r="B56">
        <v>71</v>
      </c>
      <c r="C56" s="1">
        <v>617491.21224648424</v>
      </c>
      <c r="D56" s="1">
        <v>202629.95773619093</v>
      </c>
      <c r="E56" s="1">
        <v>133883.83909675217</v>
      </c>
      <c r="F56" s="1">
        <f t="shared" si="1"/>
        <v>617491.21224648424</v>
      </c>
      <c r="G56" s="1">
        <f t="shared" si="2"/>
        <v>1202629.9577361909</v>
      </c>
      <c r="H56" s="1">
        <f t="shared" si="3"/>
        <v>1133883.8390967522</v>
      </c>
    </row>
    <row r="57" spans="2:8" x14ac:dyDescent="0.25">
      <c r="B57">
        <v>70</v>
      </c>
      <c r="C57" s="1">
        <v>627622.63015964883</v>
      </c>
      <c r="D57" s="1">
        <v>201546.66749412764</v>
      </c>
      <c r="E57" s="1">
        <v>132002.49986564426</v>
      </c>
      <c r="F57" s="1">
        <f t="shared" si="1"/>
        <v>627622.63015964883</v>
      </c>
      <c r="G57" s="1">
        <f t="shared" si="2"/>
        <v>1201546.6674941275</v>
      </c>
      <c r="H57" s="1">
        <f t="shared" si="3"/>
        <v>1132002.4998656441</v>
      </c>
    </row>
    <row r="58" spans="2:8" x14ac:dyDescent="0.25">
      <c r="B58">
        <v>69</v>
      </c>
      <c r="C58" s="1">
        <v>638285.9561971965</v>
      </c>
      <c r="D58" s="1">
        <v>200491.00022471644</v>
      </c>
      <c r="E58" s="1">
        <v>130204.98011762236</v>
      </c>
      <c r="F58" s="1">
        <f t="shared" si="1"/>
        <v>638285.9561971965</v>
      </c>
      <c r="G58" s="1">
        <f t="shared" si="2"/>
        <v>1200491.0002247165</v>
      </c>
      <c r="H58" s="1">
        <f t="shared" si="3"/>
        <v>1130204.9801176223</v>
      </c>
    </row>
    <row r="59" spans="2:8" x14ac:dyDescent="0.25">
      <c r="B59">
        <v>68</v>
      </c>
      <c r="C59" s="1">
        <v>649509.1159915718</v>
      </c>
      <c r="D59" s="1">
        <v>199462.25156583116</v>
      </c>
      <c r="E59" s="1">
        <v>128487.5454354008</v>
      </c>
      <c r="F59" s="1">
        <f t="shared" si="1"/>
        <v>649509.1159915718</v>
      </c>
      <c r="G59" s="1">
        <f t="shared" si="2"/>
        <v>1199462.2515658312</v>
      </c>
      <c r="H59" s="1">
        <f t="shared" si="3"/>
        <v>1128487.5454354007</v>
      </c>
    </row>
    <row r="60" spans="2:8" x14ac:dyDescent="0.25">
      <c r="B60">
        <v>67</v>
      </c>
      <c r="C60" s="1">
        <v>692947.19024751568</v>
      </c>
      <c r="D60" s="1">
        <v>234376.13511597613</v>
      </c>
      <c r="E60" s="1">
        <v>162763.02778153727</v>
      </c>
      <c r="F60" s="1">
        <f t="shared" si="1"/>
        <v>692947.19024751568</v>
      </c>
      <c r="G60" s="1">
        <f t="shared" si="2"/>
        <v>1234376.1351159762</v>
      </c>
      <c r="H60" s="1">
        <f t="shared" si="3"/>
        <v>1162763.0277815373</v>
      </c>
    </row>
    <row r="61" spans="2:8" x14ac:dyDescent="0.25">
      <c r="B61">
        <v>66</v>
      </c>
      <c r="C61" s="1">
        <v>735277.63084200828</v>
      </c>
      <c r="D61" s="1">
        <v>268399.74456132832</v>
      </c>
      <c r="E61" s="1">
        <v>195511.43135034747</v>
      </c>
      <c r="F61" s="1">
        <f t="shared" si="1"/>
        <v>735277.63084200828</v>
      </c>
      <c r="G61" s="1">
        <f t="shared" si="2"/>
        <v>1268399.7445613283</v>
      </c>
      <c r="H61" s="1">
        <f t="shared" si="3"/>
        <v>1195511.4313503476</v>
      </c>
    </row>
    <row r="62" spans="2:8" x14ac:dyDescent="0.25">
      <c r="B62">
        <v>65</v>
      </c>
      <c r="C62" s="1">
        <v>776528.68148403068</v>
      </c>
      <c r="D62" s="1">
        <v>301555.7811284794</v>
      </c>
      <c r="E62" s="1">
        <v>226800.79222571815</v>
      </c>
      <c r="F62" s="1">
        <f t="shared" si="1"/>
        <v>776528.68148403068</v>
      </c>
      <c r="G62" s="1">
        <f t="shared" si="2"/>
        <v>1301555.7811284794</v>
      </c>
      <c r="H62" s="1">
        <f t="shared" si="3"/>
        <v>1226800.792225718</v>
      </c>
    </row>
    <row r="63" spans="2:8" x14ac:dyDescent="0.25">
      <c r="B63">
        <v>64</v>
      </c>
      <c r="C63" s="1">
        <v>816727.86569219327</v>
      </c>
      <c r="D63" s="1">
        <v>333866.36718220077</v>
      </c>
      <c r="E63" s="1">
        <v>256696.11527351418</v>
      </c>
      <c r="F63" s="1">
        <f t="shared" si="1"/>
        <v>816727.86569219327</v>
      </c>
      <c r="G63" s="1">
        <f t="shared" si="2"/>
        <v>1333866.3671822008</v>
      </c>
      <c r="H63" s="1">
        <f t="shared" si="3"/>
        <v>1256696.1152735143</v>
      </c>
    </row>
    <row r="64" spans="2:8" x14ac:dyDescent="0.25">
      <c r="B64">
        <v>63</v>
      </c>
      <c r="C64" s="1">
        <v>855902.00515897328</v>
      </c>
      <c r="D64" s="1">
        <v>365353.06098592392</v>
      </c>
      <c r="E64" s="1">
        <v>285259.50919171917</v>
      </c>
      <c r="F64" s="1">
        <f t="shared" si="1"/>
        <v>855902.00515897328</v>
      </c>
      <c r="G64" s="1">
        <f t="shared" si="2"/>
        <v>1365353.060985924</v>
      </c>
      <c r="H64" s="1">
        <f t="shared" si="3"/>
        <v>1285259.5091917191</v>
      </c>
    </row>
    <row r="65" spans="2:9" x14ac:dyDescent="0.25">
      <c r="B65">
        <v>62</v>
      </c>
      <c r="C65" s="1">
        <v>894077.23764667939</v>
      </c>
      <c r="D65" s="1">
        <v>396036.87108584103</v>
      </c>
      <c r="E65" s="1">
        <v>312550.31554367457</v>
      </c>
      <c r="F65" s="1">
        <f t="shared" si="1"/>
        <v>894077.23764667939</v>
      </c>
      <c r="G65" s="1">
        <f t="shared" si="2"/>
        <v>1396036.871085841</v>
      </c>
      <c r="H65" s="1">
        <f t="shared" si="3"/>
        <v>1312550.3155436746</v>
      </c>
    </row>
    <row r="66" spans="2:9" x14ac:dyDescent="0.25">
      <c r="B66">
        <v>61</v>
      </c>
      <c r="C66" s="1">
        <v>931279.03442708484</v>
      </c>
      <c r="D66" s="1">
        <v>425938.27032822347</v>
      </c>
      <c r="E66" s="1">
        <v>338625.23204248864</v>
      </c>
      <c r="F66" s="1">
        <f t="shared" si="1"/>
        <v>931279.03442708484</v>
      </c>
      <c r="G66" s="1">
        <f t="shared" si="2"/>
        <v>1425938.2703282235</v>
      </c>
      <c r="H66" s="1">
        <f t="shared" si="3"/>
        <v>1338625.2320424886</v>
      </c>
    </row>
    <row r="67" spans="2:9" x14ac:dyDescent="0.25">
      <c r="B67">
        <v>60</v>
      </c>
      <c r="C67" s="1">
        <v>967532.21727636491</v>
      </c>
      <c r="D67" s="1">
        <v>455077.20951931056</v>
      </c>
      <c r="E67" s="1">
        <v>363538.4303427437</v>
      </c>
      <c r="F67" s="1">
        <f t="shared" si="1"/>
        <v>967532.21727636491</v>
      </c>
      <c r="G67" s="1">
        <f t="shared" si="2"/>
        <v>1455077.2095193106</v>
      </c>
      <c r="H67" s="1">
        <f t="shared" si="3"/>
        <v>1363538.4303427436</v>
      </c>
    </row>
    <row r="68" spans="2:9" x14ac:dyDescent="0.25">
      <c r="B68">
        <v>59</v>
      </c>
      <c r="C68" s="1">
        <v>1002860.9750366778</v>
      </c>
      <c r="D68" s="1">
        <v>483473.13073688303</v>
      </c>
      <c r="E68" s="1">
        <v>387341.66858421848</v>
      </c>
      <c r="F68" s="1">
        <f t="shared" si="1"/>
        <v>1002860.9750366778</v>
      </c>
      <c r="G68" s="1">
        <f t="shared" si="2"/>
        <v>1483473.130736883</v>
      </c>
      <c r="H68" s="1">
        <f t="shared" si="3"/>
        <v>1387341.6685842185</v>
      </c>
    </row>
    <row r="69" spans="2:9" x14ac:dyDescent="0.25">
      <c r="B69">
        <v>58</v>
      </c>
      <c r="C69" s="1">
        <v>1037288.8797554398</v>
      </c>
      <c r="D69" s="1">
        <v>511144.98030240252</v>
      </c>
      <c r="E69" s="1">
        <v>410084.39892143925</v>
      </c>
      <c r="F69" s="1">
        <f t="shared" si="1"/>
        <v>1037288.8797554398</v>
      </c>
      <c r="G69" s="1">
        <f t="shared" si="2"/>
        <v>1511144.9803024025</v>
      </c>
      <c r="H69" s="1">
        <f t="shared" si="3"/>
        <v>1410084.3989214392</v>
      </c>
    </row>
    <row r="70" spans="2:9" x14ac:dyDescent="0.25">
      <c r="B70">
        <v>57</v>
      </c>
      <c r="C70" s="1">
        <v>1070838.9024130623</v>
      </c>
      <c r="D70" s="1">
        <v>538111.22142237285</v>
      </c>
      <c r="E70" s="1">
        <v>431813.87026245688</v>
      </c>
      <c r="F70" s="1">
        <f t="shared" si="1"/>
        <v>1070838.9024130623</v>
      </c>
      <c r="G70" s="1">
        <f t="shared" si="2"/>
        <v>1538111.2214223729</v>
      </c>
      <c r="H70" s="1">
        <f t="shared" si="3"/>
        <v>1431813.8702624568</v>
      </c>
    </row>
    <row r="71" spans="2:9" x14ac:dyDescent="0.25">
      <c r="B71">
        <v>56</v>
      </c>
      <c r="C71" s="1">
        <v>1103533.4282496455</v>
      </c>
      <c r="D71" s="1">
        <v>564389.84650735732</v>
      </c>
      <c r="E71" s="1">
        <v>452575.22643029364</v>
      </c>
      <c r="F71" s="1">
        <f t="shared" si="1"/>
        <v>1103533.4282496455</v>
      </c>
      <c r="G71" s="1">
        <f t="shared" si="2"/>
        <v>1564389.8465073574</v>
      </c>
      <c r="H71" s="1">
        <f t="shared" si="3"/>
        <v>1452575.2264302936</v>
      </c>
    </row>
    <row r="72" spans="2:9" x14ac:dyDescent="0.25">
      <c r="B72">
        <v>55</v>
      </c>
      <c r="C72" s="1">
        <v>1135394.2717008537</v>
      </c>
      <c r="D72" s="1">
        <v>589998.38917687186</v>
      </c>
      <c r="E72" s="1">
        <v>472411.59995099372</v>
      </c>
      <c r="F72" s="1">
        <f t="shared" si="1"/>
        <v>1135394.2717008537</v>
      </c>
      <c r="G72" s="1">
        <f t="shared" si="2"/>
        <v>1589998.3891768719</v>
      </c>
      <c r="H72" s="1">
        <f t="shared" si="3"/>
        <v>1472411.5999509937</v>
      </c>
    </row>
    <row r="73" spans="2:9" x14ac:dyDescent="0.25">
      <c r="B73">
        <v>54</v>
      </c>
      <c r="C73" s="1">
        <v>1166442.6909529399</v>
      </c>
      <c r="D73" s="1">
        <v>614953.93595816311</v>
      </c>
      <c r="E73" s="1">
        <v>491364.20166312606</v>
      </c>
      <c r="F73" s="1">
        <f t="shared" si="1"/>
        <v>1166442.6909529399</v>
      </c>
      <c r="G73" s="1">
        <f t="shared" si="2"/>
        <v>1614953.9359581631</v>
      </c>
      <c r="H73" s="1">
        <f t="shared" si="3"/>
        <v>1491364.201663126</v>
      </c>
      <c r="I73" s="1"/>
    </row>
    <row r="74" spans="2:9" x14ac:dyDescent="0.25">
      <c r="B74">
        <v>53</v>
      </c>
      <c r="C74" s="1">
        <v>1196699.4021266284</v>
      </c>
      <c r="D74" s="1">
        <v>639273.13768667856</v>
      </c>
      <c r="E74" s="1">
        <v>509472.40633490641</v>
      </c>
      <c r="F74" s="1">
        <f t="shared" si="1"/>
        <v>1196699.4021266284</v>
      </c>
      <c r="G74" s="1">
        <f t="shared" si="2"/>
        <v>1639273.1376866787</v>
      </c>
      <c r="H74" s="1">
        <f t="shared" si="3"/>
        <v>1509472.4063349064</v>
      </c>
      <c r="I74" s="1"/>
    </row>
    <row r="75" spans="2:9" x14ac:dyDescent="0.25">
      <c r="B75">
        <v>52</v>
      </c>
      <c r="C75" s="1">
        <v>1226184.5930993219</v>
      </c>
      <c r="D75" s="1">
        <v>662972.22061583353</v>
      </c>
      <c r="E75" s="1">
        <v>526773.83446681197</v>
      </c>
      <c r="F75" s="1">
        <f t="shared" si="1"/>
        <v>1226184.5930993219</v>
      </c>
      <c r="G75" s="1">
        <f t="shared" si="2"/>
        <v>1662972.2206158335</v>
      </c>
      <c r="H75" s="1">
        <f t="shared" si="3"/>
        <v>1526773.834466812</v>
      </c>
      <c r="I75" s="1"/>
    </row>
    <row r="76" spans="2:9" x14ac:dyDescent="0.25">
      <c r="B76">
        <v>51</v>
      </c>
      <c r="C76" s="1">
        <v>1254917.9369748526</v>
      </c>
      <c r="D76" s="1">
        <v>686066.99724348926</v>
      </c>
      <c r="E76" s="1">
        <v>543304.43044963619</v>
      </c>
      <c r="F76" s="1">
        <f t="shared" si="1"/>
        <v>1254917.9369748526</v>
      </c>
      <c r="G76" s="1">
        <f t="shared" si="2"/>
        <v>1686066.9972434891</v>
      </c>
      <c r="H76" s="1">
        <f t="shared" si="3"/>
        <v>1543304.4304496362</v>
      </c>
      <c r="I76" s="1"/>
    </row>
    <row r="77" spans="2:9" x14ac:dyDescent="0.25">
      <c r="B77">
        <v>50</v>
      </c>
      <c r="C77" s="1">
        <v>1282918.6052097674</v>
      </c>
      <c r="D77" s="1">
        <v>708572.87686236494</v>
      </c>
      <c r="E77" s="1">
        <v>559098.53724036098</v>
      </c>
      <c r="F77" s="1">
        <f t="shared" si="1"/>
        <v>1282918.6052097674</v>
      </c>
      <c r="G77" s="1">
        <f t="shared" si="2"/>
        <v>1708572.8768623648</v>
      </c>
      <c r="H77" s="1">
        <f t="shared" si="3"/>
        <v>1559098.5372403609</v>
      </c>
      <c r="I77" s="1"/>
    </row>
    <row r="78" spans="2:9" x14ac:dyDescent="0.25">
      <c r="B78">
        <v>49</v>
      </c>
      <c r="C78" s="1">
        <v>1310205.2804049037</v>
      </c>
      <c r="D78" s="1">
        <v>730504.87584142317</v>
      </c>
      <c r="E78" s="1">
        <v>574188.96771098697</v>
      </c>
      <c r="F78" s="1">
        <f t="shared" si="1"/>
        <v>1310205.2804049037</v>
      </c>
      <c r="G78" s="1">
        <f t="shared" si="2"/>
        <v>1730504.8758414232</v>
      </c>
      <c r="H78" s="1">
        <f t="shared" si="3"/>
        <v>1574188.967710987</v>
      </c>
      <c r="I78" s="1"/>
    </row>
    <row r="79" spans="2:9" x14ac:dyDescent="0.25">
      <c r="B79">
        <v>48</v>
      </c>
      <c r="C79" s="1">
        <v>1336796.1687707913</v>
      </c>
      <c r="D79" s="1">
        <v>751877.62764508906</v>
      </c>
      <c r="E79" s="1">
        <v>588607.07281855331</v>
      </c>
      <c r="F79" s="1">
        <f t="shared" si="1"/>
        <v>1336796.1687707913</v>
      </c>
      <c r="G79" s="1">
        <f t="shared" si="2"/>
        <v>1751877.6276450891</v>
      </c>
      <c r="H79" s="1">
        <f t="shared" si="3"/>
        <v>1588607.0728185533</v>
      </c>
      <c r="I79" s="1"/>
    </row>
    <row r="80" spans="2:9" x14ac:dyDescent="0.25">
      <c r="B80">
        <v>47</v>
      </c>
      <c r="C80" s="1">
        <v>1362709.0122751959</v>
      </c>
      <c r="D80" s="1">
        <v>772705.39259698766</v>
      </c>
      <c r="E80" s="1">
        <v>602382.80673797196</v>
      </c>
      <c r="F80" s="1">
        <f t="shared" si="1"/>
        <v>1362709.0122751959</v>
      </c>
      <c r="G80" s="1">
        <f t="shared" si="2"/>
        <v>1772705.3925969875</v>
      </c>
      <c r="H80" s="1">
        <f t="shared" si="3"/>
        <v>1602382.806737972</v>
      </c>
      <c r="I80" s="1"/>
    </row>
    <row r="81" spans="2:9" x14ac:dyDescent="0.25">
      <c r="B81">
        <v>46</v>
      </c>
      <c r="C81" s="1">
        <v>1387961.100480913</v>
      </c>
      <c r="D81" s="1">
        <v>793002.06739471434</v>
      </c>
      <c r="E81" s="1">
        <v>615544.78909299255</v>
      </c>
      <c r="F81" s="1">
        <f t="shared" si="1"/>
        <v>1387961.100480913</v>
      </c>
      <c r="G81" s="1">
        <f t="shared" si="2"/>
        <v>1793002.0673947143</v>
      </c>
      <c r="H81" s="1">
        <f t="shared" si="3"/>
        <v>1615544.7890929924</v>
      </c>
      <c r="I81" s="1"/>
    </row>
    <row r="82" spans="2:9" x14ac:dyDescent="0.25">
      <c r="B82">
        <v>45</v>
      </c>
      <c r="C82" s="1">
        <v>1412569.282081706</v>
      </c>
      <c r="D82" s="1">
        <v>812781.19438198721</v>
      </c>
      <c r="E82" s="1">
        <v>628120.36441458564</v>
      </c>
      <c r="F82" s="1">
        <f t="shared" si="1"/>
        <v>1412569.282081706</v>
      </c>
      <c r="G82" s="1">
        <f t="shared" si="2"/>
        <v>1812781.1943819872</v>
      </c>
      <c r="H82" s="1">
        <f t="shared" si="3"/>
        <v>1628120.3644145858</v>
      </c>
      <c r="I82" s="1"/>
    </row>
    <row r="83" spans="2:9" x14ac:dyDescent="0.25">
      <c r="B83">
        <v>44</v>
      </c>
      <c r="C83" s="1">
        <v>1436549.9761440887</v>
      </c>
      <c r="D83" s="1">
        <v>832055.97058436717</v>
      </c>
      <c r="E83" s="1">
        <v>640135.65895027062</v>
      </c>
      <c r="F83" s="1">
        <f t="shared" si="1"/>
        <v>1436549.9761440887</v>
      </c>
      <c r="G83" s="1">
        <f t="shared" si="2"/>
        <v>1832055.9705843672</v>
      </c>
      <c r="H83" s="1">
        <f t="shared" si="3"/>
        <v>1640135.6589502706</v>
      </c>
      <c r="I83" s="1"/>
    </row>
    <row r="84" spans="2:9" x14ac:dyDescent="0.25">
      <c r="B84">
        <v>43</v>
      </c>
      <c r="C84" s="1">
        <v>1459919.1830624521</v>
      </c>
      <c r="D84" s="1">
        <v>850839.25651457475</v>
      </c>
      <c r="E84" s="1">
        <v>651615.63494241261</v>
      </c>
      <c r="F84" s="1">
        <f t="shared" si="1"/>
        <v>1459919.1830624521</v>
      </c>
      <c r="G84" s="1">
        <f t="shared" si="2"/>
        <v>1850839.2565145749</v>
      </c>
      <c r="H84" s="1">
        <f t="shared" si="3"/>
        <v>1651615.6349424126</v>
      </c>
      <c r="I84" s="1"/>
    </row>
    <row r="85" spans="2:9" x14ac:dyDescent="0.25">
      <c r="B85">
        <v>42</v>
      </c>
      <c r="C85" s="1">
        <v>1482692.495234845</v>
      </c>
      <c r="D85" s="1">
        <v>869143.58475327934</v>
      </c>
      <c r="E85" s="1">
        <v>662584.14248825295</v>
      </c>
      <c r="F85" s="1">
        <f t="shared" si="1"/>
        <v>1482692.495234845</v>
      </c>
      <c r="G85" s="1">
        <f t="shared" si="2"/>
        <v>1869143.5847532793</v>
      </c>
      <c r="H85" s="1">
        <f t="shared" si="3"/>
        <v>1662584.1424882528</v>
      </c>
      <c r="I85" s="1"/>
    </row>
    <row r="86" spans="2:9" x14ac:dyDescent="0.25">
      <c r="B86">
        <v>41</v>
      </c>
      <c r="C86">
        <v>1504885.1074665303</v>
      </c>
      <c r="D86">
        <v>886981.16831108532</v>
      </c>
      <c r="E86">
        <v>673063.96908941562</v>
      </c>
      <c r="F86" s="2">
        <f t="shared" si="1"/>
        <v>1504885.1074665303</v>
      </c>
      <c r="G86" s="2">
        <f t="shared" si="2"/>
        <v>1886981.1683110853</v>
      </c>
      <c r="H86" s="2">
        <f t="shared" si="3"/>
        <v>1673063.9690894156</v>
      </c>
    </row>
    <row r="87" spans="2:9" x14ac:dyDescent="0.25">
      <c r="B87">
        <v>40</v>
      </c>
      <c r="C87">
        <v>1526511.8271082605</v>
      </c>
      <c r="D87">
        <v>904363.90877729468</v>
      </c>
      <c r="E87">
        <v>683076.88699382881</v>
      </c>
      <c r="F87" s="2">
        <f t="shared" si="1"/>
        <v>1526511.8271082605</v>
      </c>
      <c r="G87" s="2">
        <f t="shared" si="2"/>
        <v>1904363.9087772947</v>
      </c>
      <c r="H87" s="2">
        <f t="shared" si="3"/>
        <v>1683076.8869938287</v>
      </c>
    </row>
    <row r="88" spans="2:9" x14ac:dyDescent="0.25">
      <c r="B88">
        <v>39</v>
      </c>
      <c r="C88">
        <v>1547587.0839360361</v>
      </c>
      <c r="D88">
        <v>921303.40426088357</v>
      </c>
      <c r="E88">
        <v>692643.69842841825</v>
      </c>
      <c r="F88" s="2">
        <f t="shared" si="1"/>
        <v>1547587.0839360361</v>
      </c>
      <c r="G88" s="2">
        <f t="shared" si="2"/>
        <v>1921303.4042608836</v>
      </c>
      <c r="H88" s="2">
        <f t="shared" si="3"/>
        <v>1692643.6984284183</v>
      </c>
    </row>
    <row r="89" spans="2:9" x14ac:dyDescent="0.25">
      <c r="B89">
        <v>38</v>
      </c>
      <c r="C89">
        <v>1568124.9397789377</v>
      </c>
      <c r="D89">
        <v>937810.95712899021</v>
      </c>
      <c r="E89">
        <v>701784.27881654387</v>
      </c>
      <c r="F89" s="2">
        <f t="shared" si="1"/>
        <v>1568124.9397789377</v>
      </c>
      <c r="G89" s="2">
        <f t="shared" si="2"/>
        <v>1937810.9571289902</v>
      </c>
      <c r="H89" s="2">
        <f t="shared" si="3"/>
        <v>1701784.278816544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87BF-53A1-47F5-845B-8C39536AC364}">
  <dimension ref="B2:F82"/>
  <sheetViews>
    <sheetView tabSelected="1" topLeftCell="A4" workbookViewId="0">
      <selection activeCell="T13" sqref="T13"/>
    </sheetView>
  </sheetViews>
  <sheetFormatPr defaultRowHeight="15" x14ac:dyDescent="0.25"/>
  <cols>
    <col min="3" max="4" width="14.28515625" bestFit="1" customWidth="1"/>
    <col min="5" max="5" width="15.28515625" bestFit="1" customWidth="1"/>
  </cols>
  <sheetData>
    <row r="2" spans="2:6" x14ac:dyDescent="0.25">
      <c r="B2" t="s">
        <v>10</v>
      </c>
      <c r="C2">
        <v>38</v>
      </c>
    </row>
    <row r="3" spans="2:6" x14ac:dyDescent="0.25">
      <c r="B3" t="s">
        <v>11</v>
      </c>
      <c r="C3">
        <v>300000</v>
      </c>
      <c r="D3">
        <v>300000</v>
      </c>
      <c r="E3">
        <v>300000</v>
      </c>
    </row>
    <row r="4" spans="2:6" x14ac:dyDescent="0.25">
      <c r="B4" t="s">
        <v>12</v>
      </c>
      <c r="C4">
        <v>20000</v>
      </c>
      <c r="D4">
        <v>35000</v>
      </c>
      <c r="E4">
        <v>20000</v>
      </c>
    </row>
    <row r="5" spans="2:6" x14ac:dyDescent="0.25">
      <c r="B5" t="s">
        <v>13</v>
      </c>
      <c r="C5" s="3">
        <v>0.04</v>
      </c>
      <c r="D5" s="3">
        <v>0.05</v>
      </c>
      <c r="E5" s="3">
        <v>0.05</v>
      </c>
    </row>
    <row r="7" spans="2:6" x14ac:dyDescent="0.25">
      <c r="C7" s="1"/>
      <c r="D7" s="1"/>
      <c r="E7" s="1"/>
      <c r="F7" s="1"/>
    </row>
    <row r="8" spans="2:6" x14ac:dyDescent="0.25">
      <c r="C8" s="1"/>
      <c r="D8" s="1"/>
      <c r="E8" s="1"/>
      <c r="F8" s="1"/>
    </row>
    <row r="9" spans="2:6" x14ac:dyDescent="0.25">
      <c r="B9">
        <f>C2</f>
        <v>38</v>
      </c>
      <c r="C9" s="1">
        <f>C3</f>
        <v>300000</v>
      </c>
      <c r="D9" s="1">
        <f t="shared" ref="D9:E9" si="0">D3</f>
        <v>300000</v>
      </c>
      <c r="E9" s="1">
        <f t="shared" si="0"/>
        <v>300000</v>
      </c>
      <c r="F9" s="1"/>
    </row>
    <row r="10" spans="2:6" x14ac:dyDescent="0.25">
      <c r="B10">
        <f>B9+1</f>
        <v>39</v>
      </c>
      <c r="C10" s="1">
        <f>(C9*(1+C$5))+C$4</f>
        <v>332000</v>
      </c>
      <c r="D10" s="1">
        <f t="shared" ref="D10:E10" si="1">(D9*(1+D$5))+D$4</f>
        <v>350000</v>
      </c>
      <c r="E10" s="1">
        <f t="shared" si="1"/>
        <v>335000</v>
      </c>
      <c r="F10" s="1"/>
    </row>
    <row r="11" spans="2:6" x14ac:dyDescent="0.25">
      <c r="B11">
        <f t="shared" ref="B11:B16" si="2">B10+1</f>
        <v>40</v>
      </c>
      <c r="C11" s="1">
        <f t="shared" ref="C11:C16" si="3">(C10*(1+C$5))+C$4</f>
        <v>365280</v>
      </c>
      <c r="D11" s="1">
        <f t="shared" ref="D11:D16" si="4">(D10*(1+D$5))+D$4</f>
        <v>402500</v>
      </c>
      <c r="E11" s="1">
        <f t="shared" ref="E11:E16" si="5">(E10*(1+E$5))+E$4</f>
        <v>371750</v>
      </c>
      <c r="F11" s="1"/>
    </row>
    <row r="12" spans="2:6" x14ac:dyDescent="0.25">
      <c r="B12">
        <f t="shared" si="2"/>
        <v>41</v>
      </c>
      <c r="C12" s="1">
        <f t="shared" si="3"/>
        <v>399891.20000000001</v>
      </c>
      <c r="D12" s="1">
        <f t="shared" si="4"/>
        <v>457625</v>
      </c>
      <c r="E12" s="1">
        <f t="shared" si="5"/>
        <v>410337.5</v>
      </c>
      <c r="F12" s="1"/>
    </row>
    <row r="13" spans="2:6" x14ac:dyDescent="0.25">
      <c r="B13">
        <f t="shared" si="2"/>
        <v>42</v>
      </c>
      <c r="C13" s="1">
        <f t="shared" si="3"/>
        <v>435886.848</v>
      </c>
      <c r="D13" s="1">
        <f t="shared" si="4"/>
        <v>515506.25</v>
      </c>
      <c r="E13" s="1">
        <f t="shared" si="5"/>
        <v>450854.375</v>
      </c>
      <c r="F13" s="1"/>
    </row>
    <row r="14" spans="2:6" x14ac:dyDescent="0.25">
      <c r="B14">
        <f t="shared" si="2"/>
        <v>43</v>
      </c>
      <c r="C14" s="1">
        <f t="shared" si="3"/>
        <v>473322.32192000002</v>
      </c>
      <c r="D14" s="1">
        <f t="shared" si="4"/>
        <v>576281.5625</v>
      </c>
      <c r="E14" s="1">
        <f t="shared" si="5"/>
        <v>493397.09375</v>
      </c>
      <c r="F14" s="1"/>
    </row>
    <row r="15" spans="2:6" x14ac:dyDescent="0.25">
      <c r="B15">
        <f t="shared" si="2"/>
        <v>44</v>
      </c>
      <c r="C15" s="1">
        <f t="shared" si="3"/>
        <v>512255.21479680005</v>
      </c>
      <c r="D15" s="1">
        <f t="shared" si="4"/>
        <v>640095.640625</v>
      </c>
      <c r="E15" s="1">
        <f t="shared" si="5"/>
        <v>538066.94843750005</v>
      </c>
      <c r="F15" s="1"/>
    </row>
    <row r="16" spans="2:6" x14ac:dyDescent="0.25">
      <c r="B16">
        <f t="shared" si="2"/>
        <v>45</v>
      </c>
      <c r="C16" s="1">
        <f t="shared" si="3"/>
        <v>552745.42338867206</v>
      </c>
      <c r="D16" s="1">
        <f t="shared" si="4"/>
        <v>707100.42265625007</v>
      </c>
      <c r="E16" s="1">
        <f t="shared" si="5"/>
        <v>584970.29585937504</v>
      </c>
      <c r="F16" s="1"/>
    </row>
    <row r="17" spans="2:6" x14ac:dyDescent="0.25">
      <c r="B17">
        <f t="shared" ref="B17:B36" si="6">B16+1</f>
        <v>46</v>
      </c>
      <c r="C17" s="1">
        <f t="shared" ref="C17:C36" si="7">(C16*(1+C$5))+C$4</f>
        <v>594855.24032421899</v>
      </c>
      <c r="D17" s="1">
        <f t="shared" ref="D17:D36" si="8">(D16*(1+D$5))+D$4</f>
        <v>777455.44378906256</v>
      </c>
      <c r="E17" s="1">
        <f t="shared" ref="E17:E36" si="9">(E16*(1+E$5))+E$4</f>
        <v>634218.81065234379</v>
      </c>
      <c r="F17" s="1"/>
    </row>
    <row r="18" spans="2:6" x14ac:dyDescent="0.25">
      <c r="B18">
        <f t="shared" si="6"/>
        <v>47</v>
      </c>
      <c r="C18" s="1">
        <f t="shared" si="7"/>
        <v>638649.44993718772</v>
      </c>
      <c r="D18" s="1">
        <f t="shared" si="8"/>
        <v>851328.21597851568</v>
      </c>
      <c r="E18" s="1">
        <f t="shared" si="9"/>
        <v>685929.75118496106</v>
      </c>
      <c r="F18" s="1"/>
    </row>
    <row r="19" spans="2:6" x14ac:dyDescent="0.25">
      <c r="B19">
        <f t="shared" si="6"/>
        <v>48</v>
      </c>
      <c r="C19" s="1">
        <f t="shared" si="7"/>
        <v>684195.42793467524</v>
      </c>
      <c r="D19" s="1">
        <f t="shared" si="8"/>
        <v>928894.62677744147</v>
      </c>
      <c r="E19" s="1">
        <f t="shared" si="9"/>
        <v>740226.23874420917</v>
      </c>
      <c r="F19" s="1"/>
    </row>
    <row r="20" spans="2:6" x14ac:dyDescent="0.25">
      <c r="B20">
        <f t="shared" si="6"/>
        <v>49</v>
      </c>
      <c r="C20" s="1">
        <f t="shared" si="7"/>
        <v>731563.24505206232</v>
      </c>
      <c r="D20" s="1">
        <f t="shared" si="8"/>
        <v>1010339.3581163136</v>
      </c>
      <c r="E20" s="1">
        <f t="shared" si="9"/>
        <v>797237.55068141967</v>
      </c>
      <c r="F20" s="1"/>
    </row>
    <row r="21" spans="2:6" x14ac:dyDescent="0.25">
      <c r="B21">
        <f t="shared" si="6"/>
        <v>50</v>
      </c>
      <c r="C21" s="1">
        <f t="shared" si="7"/>
        <v>780825.7748541449</v>
      </c>
      <c r="D21" s="1">
        <f t="shared" si="8"/>
        <v>1095856.3260221293</v>
      </c>
      <c r="E21" s="9">
        <f t="shared" si="9"/>
        <v>857099.42821549065</v>
      </c>
      <c r="F21" s="1"/>
    </row>
    <row r="22" spans="2:6" x14ac:dyDescent="0.25">
      <c r="B22">
        <f t="shared" si="6"/>
        <v>51</v>
      </c>
      <c r="C22" s="1">
        <f t="shared" si="7"/>
        <v>832058.8058483107</v>
      </c>
      <c r="D22" s="1">
        <f t="shared" si="8"/>
        <v>1185649.1423232357</v>
      </c>
      <c r="E22" s="1">
        <f t="shared" si="9"/>
        <v>919954.39962626528</v>
      </c>
      <c r="F22" s="1"/>
    </row>
    <row r="23" spans="2:6" x14ac:dyDescent="0.25">
      <c r="B23">
        <f t="shared" si="6"/>
        <v>52</v>
      </c>
      <c r="C23" s="1">
        <f t="shared" si="7"/>
        <v>885341.15808224317</v>
      </c>
      <c r="D23" s="1">
        <f t="shared" si="8"/>
        <v>1279931.5994393977</v>
      </c>
      <c r="E23" s="1">
        <f t="shared" si="9"/>
        <v>985952.11960757861</v>
      </c>
      <c r="F23" s="1"/>
    </row>
    <row r="24" spans="2:6" x14ac:dyDescent="0.25">
      <c r="B24">
        <f t="shared" si="6"/>
        <v>53</v>
      </c>
      <c r="C24" s="1">
        <f t="shared" si="7"/>
        <v>940754.80440553289</v>
      </c>
      <c r="D24" s="1">
        <f t="shared" si="8"/>
        <v>1378928.1794113675</v>
      </c>
      <c r="E24" s="1">
        <f t="shared" si="9"/>
        <v>1055249.7255879575</v>
      </c>
      <c r="F24" s="1"/>
    </row>
    <row r="25" spans="2:6" x14ac:dyDescent="0.25">
      <c r="B25">
        <f t="shared" si="6"/>
        <v>54</v>
      </c>
      <c r="C25" s="1">
        <f t="shared" si="7"/>
        <v>998384.9965817543</v>
      </c>
      <c r="D25" s="1">
        <f t="shared" si="8"/>
        <v>1482874.5883819358</v>
      </c>
      <c r="E25" s="1">
        <f t="shared" si="9"/>
        <v>1128012.2118673555</v>
      </c>
      <c r="F25" s="1"/>
    </row>
    <row r="26" spans="2:6" x14ac:dyDescent="0.25">
      <c r="B26">
        <f t="shared" si="6"/>
        <v>55</v>
      </c>
      <c r="C26" s="1">
        <f t="shared" si="7"/>
        <v>1058320.3964450245</v>
      </c>
      <c r="D26" s="1">
        <f t="shared" si="8"/>
        <v>1592018.3178010327</v>
      </c>
      <c r="E26" s="1">
        <f t="shared" si="9"/>
        <v>1204412.8224607233</v>
      </c>
      <c r="F26" s="1"/>
    </row>
    <row r="27" spans="2:6" x14ac:dyDescent="0.25">
      <c r="B27">
        <f t="shared" si="6"/>
        <v>56</v>
      </c>
      <c r="C27" s="1">
        <f t="shared" si="7"/>
        <v>1120653.2123028256</v>
      </c>
      <c r="D27" s="1">
        <f t="shared" si="8"/>
        <v>1706619.2336910844</v>
      </c>
      <c r="E27" s="1">
        <f t="shared" si="9"/>
        <v>1284633.4635837595</v>
      </c>
      <c r="F27" s="1"/>
    </row>
    <row r="28" spans="2:6" x14ac:dyDescent="0.25">
      <c r="B28">
        <f t="shared" si="6"/>
        <v>57</v>
      </c>
      <c r="C28" s="1">
        <f t="shared" si="7"/>
        <v>1185479.3407949386</v>
      </c>
      <c r="D28" s="1">
        <f t="shared" si="8"/>
        <v>1826950.1953756388</v>
      </c>
      <c r="E28" s="1">
        <f t="shared" si="9"/>
        <v>1368865.1367629475</v>
      </c>
      <c r="F28" s="1"/>
    </row>
    <row r="29" spans="2:6" x14ac:dyDescent="0.25">
      <c r="B29">
        <f t="shared" si="6"/>
        <v>58</v>
      </c>
      <c r="C29" s="1">
        <f t="shared" si="7"/>
        <v>1252898.5144267362</v>
      </c>
      <c r="D29" s="1">
        <f t="shared" si="8"/>
        <v>1953297.7051444207</v>
      </c>
      <c r="E29" s="1">
        <f t="shared" si="9"/>
        <v>1457308.3936010951</v>
      </c>
      <c r="F29" s="1"/>
    </row>
    <row r="30" spans="2:6" x14ac:dyDescent="0.25">
      <c r="B30">
        <f t="shared" si="6"/>
        <v>59</v>
      </c>
      <c r="C30" s="1">
        <f t="shared" si="7"/>
        <v>1323014.4550038057</v>
      </c>
      <c r="D30" s="1">
        <f t="shared" si="8"/>
        <v>2085962.5904016418</v>
      </c>
      <c r="E30" s="1">
        <f t="shared" si="9"/>
        <v>1550173.8132811498</v>
      </c>
      <c r="F30" s="1"/>
    </row>
    <row r="31" spans="2:6" x14ac:dyDescent="0.25">
      <c r="B31">
        <f t="shared" si="6"/>
        <v>60</v>
      </c>
      <c r="C31" s="1">
        <f t="shared" si="7"/>
        <v>1395935.0332039581</v>
      </c>
      <c r="D31" s="1">
        <f t="shared" si="8"/>
        <v>2225260.7199217239</v>
      </c>
      <c r="E31" s="9">
        <f t="shared" si="9"/>
        <v>1647682.5039452075</v>
      </c>
      <c r="F31" s="1"/>
    </row>
    <row r="32" spans="2:6" x14ac:dyDescent="0.25">
      <c r="B32">
        <f t="shared" si="6"/>
        <v>61</v>
      </c>
      <c r="C32" s="1">
        <f t="shared" si="7"/>
        <v>1471772.4345321164</v>
      </c>
      <c r="D32" s="1">
        <f t="shared" si="8"/>
        <v>2371523.7559178104</v>
      </c>
      <c r="E32" s="1">
        <f t="shared" si="9"/>
        <v>1750066.6291424679</v>
      </c>
      <c r="F32" s="1"/>
    </row>
    <row r="33" spans="2:6" x14ac:dyDescent="0.25">
      <c r="B33">
        <f t="shared" si="6"/>
        <v>62</v>
      </c>
      <c r="C33" s="1">
        <f t="shared" si="7"/>
        <v>1550643.3319134011</v>
      </c>
      <c r="D33" s="1">
        <f t="shared" si="8"/>
        <v>2525099.9437137009</v>
      </c>
      <c r="E33" s="1">
        <f t="shared" si="9"/>
        <v>1857569.9605995913</v>
      </c>
      <c r="F33" s="1"/>
    </row>
    <row r="34" spans="2:6" x14ac:dyDescent="0.25">
      <c r="B34">
        <f t="shared" si="6"/>
        <v>63</v>
      </c>
      <c r="C34" s="1">
        <f t="shared" si="7"/>
        <v>1632669.0651899371</v>
      </c>
      <c r="D34" s="1">
        <f t="shared" si="8"/>
        <v>2686354.9408993861</v>
      </c>
      <c r="E34" s="1">
        <f t="shared" si="9"/>
        <v>1970448.4586295709</v>
      </c>
      <c r="F34" s="1"/>
    </row>
    <row r="35" spans="2:6" x14ac:dyDescent="0.25">
      <c r="B35">
        <f t="shared" si="6"/>
        <v>64</v>
      </c>
      <c r="C35" s="1">
        <f t="shared" si="7"/>
        <v>1717975.8277975346</v>
      </c>
      <c r="D35" s="1">
        <f t="shared" si="8"/>
        <v>2855672.6879443554</v>
      </c>
      <c r="E35" s="1">
        <f t="shared" si="9"/>
        <v>2088970.8815610495</v>
      </c>
      <c r="F35" s="1"/>
    </row>
    <row r="36" spans="2:6" x14ac:dyDescent="0.25">
      <c r="B36">
        <f t="shared" si="6"/>
        <v>65</v>
      </c>
      <c r="C36" s="1">
        <f t="shared" si="7"/>
        <v>1806694.8609094361</v>
      </c>
      <c r="D36" s="1">
        <f t="shared" si="8"/>
        <v>3033456.3223415734</v>
      </c>
      <c r="E36" s="1">
        <f t="shared" si="9"/>
        <v>2213419.4256391022</v>
      </c>
      <c r="F36" s="1"/>
    </row>
    <row r="37" spans="2:6" x14ac:dyDescent="0.25">
      <c r="B37">
        <f t="shared" ref="B37:B51" si="10">B36+1</f>
        <v>66</v>
      </c>
      <c r="C37" s="1">
        <f t="shared" ref="C37:C51" si="11">(C36*(1+C$5))+C$4</f>
        <v>1898962.6553458136</v>
      </c>
      <c r="D37" s="1">
        <f t="shared" ref="D37:D51" si="12">(D36*(1+D$5))+D$4</f>
        <v>3220129.1384586524</v>
      </c>
      <c r="E37" s="1">
        <f t="shared" ref="E37:E51" si="13">(E36*(1+E$5))+E$4</f>
        <v>2344090.3969210573</v>
      </c>
      <c r="F37" s="1"/>
    </row>
    <row r="38" spans="2:6" x14ac:dyDescent="0.25">
      <c r="B38">
        <f t="shared" si="10"/>
        <v>67</v>
      </c>
      <c r="C38" s="1">
        <f t="shared" si="11"/>
        <v>1994921.1615596463</v>
      </c>
      <c r="D38" s="1">
        <f t="shared" si="12"/>
        <v>3416135.5953815854</v>
      </c>
      <c r="E38" s="1">
        <f t="shared" si="13"/>
        <v>2481294.9167671101</v>
      </c>
      <c r="F38" s="1"/>
    </row>
    <row r="39" spans="2:6" x14ac:dyDescent="0.25">
      <c r="B39">
        <f t="shared" si="10"/>
        <v>68</v>
      </c>
      <c r="C39" s="1">
        <f t="shared" si="11"/>
        <v>2094718.0080220322</v>
      </c>
      <c r="D39" s="1">
        <f t="shared" si="12"/>
        <v>3621942.3751506647</v>
      </c>
      <c r="E39" s="1">
        <f t="shared" si="13"/>
        <v>2625359.6626054659</v>
      </c>
      <c r="F39" s="1"/>
    </row>
    <row r="40" spans="2:6" x14ac:dyDescent="0.25">
      <c r="B40">
        <f t="shared" si="10"/>
        <v>69</v>
      </c>
      <c r="C40" s="1">
        <f t="shared" si="11"/>
        <v>2198506.7283429136</v>
      </c>
      <c r="D40" s="1">
        <f t="shared" si="12"/>
        <v>3838039.4939081981</v>
      </c>
      <c r="E40" s="1">
        <f t="shared" si="13"/>
        <v>2776627.6457357393</v>
      </c>
      <c r="F40" s="1"/>
    </row>
    <row r="41" spans="2:6" x14ac:dyDescent="0.25">
      <c r="B41">
        <f t="shared" si="10"/>
        <v>70</v>
      </c>
      <c r="C41" s="1">
        <f t="shared" si="11"/>
        <v>2306446.9974766304</v>
      </c>
      <c r="D41" s="1">
        <f t="shared" si="12"/>
        <v>4064941.4686036082</v>
      </c>
      <c r="E41" s="1">
        <f t="shared" si="13"/>
        <v>2935459.0280225263</v>
      </c>
      <c r="F41" s="1"/>
    </row>
    <row r="42" spans="2:6" x14ac:dyDescent="0.25">
      <c r="B42">
        <f t="shared" si="10"/>
        <v>71</v>
      </c>
      <c r="C42" s="1">
        <f t="shared" si="11"/>
        <v>2418704.8773756959</v>
      </c>
      <c r="D42" s="1">
        <f t="shared" si="12"/>
        <v>4303188.5420337887</v>
      </c>
      <c r="E42" s="1">
        <f t="shared" si="13"/>
        <v>3102231.9794236529</v>
      </c>
      <c r="F42" s="1"/>
    </row>
    <row r="43" spans="2:6" x14ac:dyDescent="0.25">
      <c r="B43">
        <f t="shared" si="10"/>
        <v>72</v>
      </c>
      <c r="C43" s="1">
        <f t="shared" si="11"/>
        <v>2535453.0724707237</v>
      </c>
      <c r="D43" s="1">
        <f t="shared" si="12"/>
        <v>4553347.9691354781</v>
      </c>
      <c r="E43" s="1">
        <f t="shared" si="13"/>
        <v>3277343.5783948358</v>
      </c>
      <c r="F43" s="1"/>
    </row>
    <row r="44" spans="2:6" x14ac:dyDescent="0.25">
      <c r="B44">
        <f t="shared" si="10"/>
        <v>73</v>
      </c>
      <c r="C44" s="1">
        <f t="shared" si="11"/>
        <v>2656871.1953695528</v>
      </c>
      <c r="D44" s="1">
        <f t="shared" si="12"/>
        <v>4816015.3675922519</v>
      </c>
      <c r="E44" s="1">
        <f t="shared" si="13"/>
        <v>3461210.7573145777</v>
      </c>
      <c r="F44" s="1"/>
    </row>
    <row r="45" spans="2:6" x14ac:dyDescent="0.25">
      <c r="B45">
        <f t="shared" si="10"/>
        <v>74</v>
      </c>
      <c r="C45" s="1">
        <f t="shared" si="11"/>
        <v>2783146.0431843349</v>
      </c>
      <c r="D45" s="1">
        <f t="shared" si="12"/>
        <v>5091816.1359718647</v>
      </c>
      <c r="E45" s="1">
        <f t="shared" si="13"/>
        <v>3654271.2951803068</v>
      </c>
      <c r="F45" s="1"/>
    </row>
    <row r="46" spans="2:6" x14ac:dyDescent="0.25">
      <c r="B46">
        <f t="shared" si="10"/>
        <v>75</v>
      </c>
      <c r="C46" s="1">
        <f t="shared" si="11"/>
        <v>2914471.8849117085</v>
      </c>
      <c r="D46" s="1">
        <f t="shared" si="12"/>
        <v>5381406.9427704578</v>
      </c>
      <c r="E46" s="1">
        <f t="shared" si="13"/>
        <v>3856984.8599393223</v>
      </c>
      <c r="F46" s="1"/>
    </row>
    <row r="47" spans="2:6" x14ac:dyDescent="0.25">
      <c r="B47">
        <f t="shared" si="10"/>
        <v>76</v>
      </c>
      <c r="C47" s="1">
        <f t="shared" si="11"/>
        <v>3051050.7603081772</v>
      </c>
      <c r="D47" s="1">
        <f t="shared" si="12"/>
        <v>5685477.289908981</v>
      </c>
      <c r="E47" s="1">
        <f t="shared" si="13"/>
        <v>4069834.1029362888</v>
      </c>
      <c r="F47" s="1"/>
    </row>
    <row r="48" spans="2:6" x14ac:dyDescent="0.25">
      <c r="B48">
        <f t="shared" si="10"/>
        <v>77</v>
      </c>
      <c r="C48" s="1">
        <f t="shared" si="11"/>
        <v>3193092.7907205042</v>
      </c>
      <c r="D48" s="1">
        <f t="shared" si="12"/>
        <v>6004751.1544044307</v>
      </c>
      <c r="E48" s="1">
        <f t="shared" si="13"/>
        <v>4293325.808083103</v>
      </c>
      <c r="F48" s="1"/>
    </row>
    <row r="49" spans="2:6" x14ac:dyDescent="0.25">
      <c r="B49">
        <f t="shared" si="10"/>
        <v>78</v>
      </c>
      <c r="C49" s="1">
        <f t="shared" si="11"/>
        <v>3340816.5023493245</v>
      </c>
      <c r="D49" s="1">
        <f t="shared" si="12"/>
        <v>6339988.7121246522</v>
      </c>
      <c r="E49" s="1">
        <f t="shared" si="13"/>
        <v>4527992.098487258</v>
      </c>
      <c r="F49" s="1"/>
    </row>
    <row r="50" spans="2:6" x14ac:dyDescent="0.25">
      <c r="B50">
        <f t="shared" si="10"/>
        <v>79</v>
      </c>
      <c r="C50" s="1">
        <f t="shared" si="11"/>
        <v>3494449.1624432974</v>
      </c>
      <c r="D50" s="1">
        <f t="shared" si="12"/>
        <v>6691988.1477308851</v>
      </c>
      <c r="E50" s="1">
        <f t="shared" si="13"/>
        <v>4774391.703411621</v>
      </c>
      <c r="F50" s="1"/>
    </row>
    <row r="51" spans="2:6" x14ac:dyDescent="0.25">
      <c r="B51">
        <f t="shared" si="10"/>
        <v>80</v>
      </c>
      <c r="C51" s="1">
        <f t="shared" si="11"/>
        <v>3654227.1289410293</v>
      </c>
      <c r="D51" s="1">
        <f t="shared" si="12"/>
        <v>7061587.5551174292</v>
      </c>
      <c r="E51" s="1">
        <f t="shared" si="13"/>
        <v>5033111.288582202</v>
      </c>
      <c r="F51" s="1"/>
    </row>
    <row r="52" spans="2:6" x14ac:dyDescent="0.25">
      <c r="B52">
        <f t="shared" ref="B52:B66" si="14">B51+1</f>
        <v>81</v>
      </c>
      <c r="C52" s="1">
        <f t="shared" ref="C52:C66" si="15">(C51*(1+C$5))+C$4</f>
        <v>3820396.2140986705</v>
      </c>
      <c r="D52" s="1">
        <f t="shared" ref="D52:D66" si="16">(D51*(1+D$5))+D$4</f>
        <v>7449666.9328733012</v>
      </c>
      <c r="E52" s="1">
        <f t="shared" ref="E52:E66" si="17">(E51*(1+E$5))+E$4</f>
        <v>5304766.853011312</v>
      </c>
      <c r="F52" s="1"/>
    </row>
    <row r="53" spans="2:6" x14ac:dyDescent="0.25">
      <c r="B53">
        <f t="shared" si="14"/>
        <v>82</v>
      </c>
      <c r="C53" s="1">
        <f t="shared" si="15"/>
        <v>3993212.0626626173</v>
      </c>
      <c r="D53" s="1">
        <f t="shared" si="16"/>
        <v>7857150.279516967</v>
      </c>
      <c r="E53" s="1">
        <f t="shared" si="17"/>
        <v>5590005.1956618782</v>
      </c>
      <c r="F53" s="1"/>
    </row>
    <row r="54" spans="2:6" x14ac:dyDescent="0.25">
      <c r="B54">
        <f t="shared" si="14"/>
        <v>83</v>
      </c>
      <c r="C54" s="1">
        <f t="shared" si="15"/>
        <v>4172940.5451691221</v>
      </c>
      <c r="D54" s="1">
        <f t="shared" si="16"/>
        <v>8285007.7934928155</v>
      </c>
      <c r="E54" s="1">
        <f t="shared" si="17"/>
        <v>5889505.455444972</v>
      </c>
      <c r="F54" s="1"/>
    </row>
    <row r="55" spans="2:6" x14ac:dyDescent="0.25">
      <c r="B55">
        <f t="shared" si="14"/>
        <v>84</v>
      </c>
      <c r="C55" s="1">
        <f t="shared" si="15"/>
        <v>4359858.1669758875</v>
      </c>
      <c r="D55" s="1">
        <f t="shared" si="16"/>
        <v>8734258.1831674557</v>
      </c>
      <c r="E55" s="1">
        <f t="shared" si="17"/>
        <v>6203980.7282172209</v>
      </c>
      <c r="F55" s="1"/>
    </row>
    <row r="56" spans="2:6" x14ac:dyDescent="0.25">
      <c r="B56">
        <f t="shared" si="14"/>
        <v>85</v>
      </c>
      <c r="C56" s="1">
        <f t="shared" si="15"/>
        <v>4554252.4936549235</v>
      </c>
      <c r="D56" s="1">
        <f t="shared" si="16"/>
        <v>9205971.092325829</v>
      </c>
      <c r="E56" s="1">
        <f t="shared" si="17"/>
        <v>6534179.7646280825</v>
      </c>
      <c r="F56" s="1"/>
    </row>
    <row r="57" spans="2:6" x14ac:dyDescent="0.25">
      <c r="B57">
        <f t="shared" si="14"/>
        <v>86</v>
      </c>
      <c r="C57" s="1">
        <f t="shared" si="15"/>
        <v>4756422.593401121</v>
      </c>
      <c r="D57" s="1">
        <f t="shared" si="16"/>
        <v>9701269.64694212</v>
      </c>
      <c r="E57" s="1">
        <f t="shared" si="17"/>
        <v>6880888.7528594872</v>
      </c>
      <c r="F57" s="1"/>
    </row>
    <row r="58" spans="2:6" x14ac:dyDescent="0.25">
      <c r="B58">
        <f t="shared" si="14"/>
        <v>87</v>
      </c>
      <c r="C58" s="1">
        <f t="shared" si="15"/>
        <v>4966679.4971371656</v>
      </c>
      <c r="D58" s="1">
        <f t="shared" si="16"/>
        <v>10221333.129289227</v>
      </c>
      <c r="E58" s="1">
        <f t="shared" si="17"/>
        <v>7244933.190502462</v>
      </c>
      <c r="F58" s="1"/>
    </row>
    <row r="59" spans="2:6" x14ac:dyDescent="0.25">
      <c r="B59">
        <f t="shared" si="14"/>
        <v>88</v>
      </c>
      <c r="C59" s="1">
        <f t="shared" si="15"/>
        <v>5185346.6770226527</v>
      </c>
      <c r="D59" s="1">
        <f t="shared" si="16"/>
        <v>10767399.785753688</v>
      </c>
      <c r="E59" s="1">
        <f t="shared" si="17"/>
        <v>7627179.8500275854</v>
      </c>
      <c r="F59" s="1"/>
    </row>
    <row r="60" spans="2:6" x14ac:dyDescent="0.25">
      <c r="B60">
        <f t="shared" si="14"/>
        <v>89</v>
      </c>
      <c r="C60" s="1">
        <f t="shared" si="15"/>
        <v>5412760.5441035591</v>
      </c>
      <c r="D60" s="1">
        <f t="shared" si="16"/>
        <v>11340769.775041373</v>
      </c>
      <c r="E60" s="1">
        <f t="shared" si="17"/>
        <v>8028538.8425289653</v>
      </c>
      <c r="F60" s="1"/>
    </row>
    <row r="61" spans="2:6" x14ac:dyDescent="0.25">
      <c r="B61">
        <f t="shared" si="14"/>
        <v>90</v>
      </c>
      <c r="C61" s="1">
        <f t="shared" si="15"/>
        <v>5649270.9658677019</v>
      </c>
      <c r="D61" s="1">
        <f t="shared" si="16"/>
        <v>11942808.263793442</v>
      </c>
      <c r="E61" s="1">
        <f t="shared" si="17"/>
        <v>8449965.7846554145</v>
      </c>
      <c r="F61" s="1"/>
    </row>
    <row r="62" spans="2:6" x14ac:dyDescent="0.25">
      <c r="B62">
        <f t="shared" si="14"/>
        <v>91</v>
      </c>
      <c r="C62" s="1">
        <f t="shared" si="15"/>
        <v>5895241.8045024099</v>
      </c>
      <c r="D62" s="1">
        <f t="shared" si="16"/>
        <v>12574948.676983114</v>
      </c>
      <c r="E62" s="1">
        <f t="shared" si="17"/>
        <v>8892464.0738881864</v>
      </c>
      <c r="F62" s="1"/>
    </row>
    <row r="63" spans="2:6" x14ac:dyDescent="0.25">
      <c r="B63">
        <f t="shared" si="14"/>
        <v>92</v>
      </c>
      <c r="C63" s="1">
        <f t="shared" si="15"/>
        <v>6151051.4766825065</v>
      </c>
      <c r="D63" s="1">
        <f t="shared" si="16"/>
        <v>13238696.11083227</v>
      </c>
      <c r="E63" s="1">
        <f t="shared" si="17"/>
        <v>9357087.277582597</v>
      </c>
      <c r="F63" s="1"/>
    </row>
    <row r="64" spans="2:6" x14ac:dyDescent="0.25">
      <c r="B64">
        <f t="shared" si="14"/>
        <v>93</v>
      </c>
      <c r="C64" s="1">
        <f t="shared" si="15"/>
        <v>6417093.535749807</v>
      </c>
      <c r="D64" s="1">
        <f t="shared" si="16"/>
        <v>13935630.916373884</v>
      </c>
      <c r="E64" s="1">
        <f t="shared" si="17"/>
        <v>9844941.6414617281</v>
      </c>
      <c r="F64" s="1"/>
    </row>
    <row r="65" spans="2:6" x14ac:dyDescent="0.25">
      <c r="B65">
        <f t="shared" si="14"/>
        <v>94</v>
      </c>
      <c r="C65" s="1">
        <f t="shared" si="15"/>
        <v>6693777.2771798</v>
      </c>
      <c r="D65" s="1">
        <f t="shared" si="16"/>
        <v>14667412.462192578</v>
      </c>
      <c r="E65" s="1">
        <f t="shared" si="17"/>
        <v>10357188.723534815</v>
      </c>
      <c r="F65" s="1"/>
    </row>
    <row r="66" spans="2:6" x14ac:dyDescent="0.25">
      <c r="B66">
        <f t="shared" si="14"/>
        <v>95</v>
      </c>
      <c r="C66" s="1">
        <f t="shared" si="15"/>
        <v>6981528.3682669923</v>
      </c>
      <c r="D66" s="1">
        <f t="shared" si="16"/>
        <v>15435783.085302208</v>
      </c>
      <c r="E66" s="1">
        <f t="shared" si="17"/>
        <v>10895048.159711557</v>
      </c>
      <c r="F66" s="1"/>
    </row>
    <row r="67" spans="2:6" x14ac:dyDescent="0.25">
      <c r="B67">
        <f t="shared" ref="B67:B81" si="18">B66+1</f>
        <v>96</v>
      </c>
      <c r="C67" s="1">
        <f t="shared" ref="C67:C81" si="19">(C66*(1+C$5))+C$4</f>
        <v>7280789.5029976722</v>
      </c>
      <c r="D67" s="1">
        <f t="shared" ref="D67:D81" si="20">(D66*(1+D$5))+D$4</f>
        <v>16242572.239567319</v>
      </c>
      <c r="E67" s="1">
        <f t="shared" ref="E67:E81" si="21">(E66*(1+E$5))+E$4</f>
        <v>11459800.567697136</v>
      </c>
      <c r="F67" s="1"/>
    </row>
    <row r="68" spans="2:6" x14ac:dyDescent="0.25">
      <c r="B68">
        <f t="shared" si="18"/>
        <v>97</v>
      </c>
      <c r="C68" s="1">
        <f t="shared" si="19"/>
        <v>7592021.0831175791</v>
      </c>
      <c r="D68" s="1">
        <f t="shared" si="20"/>
        <v>17089700.851545684</v>
      </c>
      <c r="E68" s="1">
        <f t="shared" si="21"/>
        <v>12052790.596081993</v>
      </c>
      <c r="F68" s="1"/>
    </row>
    <row r="69" spans="2:6" x14ac:dyDescent="0.25">
      <c r="B69">
        <f t="shared" si="18"/>
        <v>98</v>
      </c>
      <c r="C69" s="1">
        <f t="shared" si="19"/>
        <v>7915701.9264422823</v>
      </c>
      <c r="D69" s="1">
        <f t="shared" si="20"/>
        <v>17979185.894122969</v>
      </c>
      <c r="E69" s="1">
        <f t="shared" si="21"/>
        <v>12675430.125886092</v>
      </c>
      <c r="F69" s="1"/>
    </row>
    <row r="70" spans="2:6" x14ac:dyDescent="0.25">
      <c r="B70">
        <f t="shared" si="18"/>
        <v>99</v>
      </c>
      <c r="C70" s="1">
        <f t="shared" si="19"/>
        <v>8252330.0034999736</v>
      </c>
      <c r="D70" s="1">
        <f t="shared" si="20"/>
        <v>18913145.18882912</v>
      </c>
      <c r="E70" s="1">
        <f t="shared" si="21"/>
        <v>13329201.632180396</v>
      </c>
      <c r="F70" s="1"/>
    </row>
    <row r="71" spans="2:6" x14ac:dyDescent="0.25">
      <c r="B71">
        <f t="shared" si="18"/>
        <v>100</v>
      </c>
      <c r="C71" s="1">
        <f t="shared" si="19"/>
        <v>8602423.203639973</v>
      </c>
      <c r="D71" s="1">
        <f t="shared" si="20"/>
        <v>19893802.448270578</v>
      </c>
      <c r="E71" s="1">
        <f t="shared" si="21"/>
        <v>14015661.713789416</v>
      </c>
      <c r="F71" s="1"/>
    </row>
    <row r="72" spans="2:6" x14ac:dyDescent="0.25">
      <c r="B72">
        <f t="shared" si="18"/>
        <v>101</v>
      </c>
      <c r="C72" s="1">
        <f t="shared" si="19"/>
        <v>8966520.1317855716</v>
      </c>
      <c r="D72" s="1">
        <f t="shared" si="20"/>
        <v>20923492.570684109</v>
      </c>
      <c r="E72" s="1">
        <f t="shared" si="21"/>
        <v>14736444.799478889</v>
      </c>
      <c r="F72" s="1"/>
    </row>
    <row r="73" spans="2:6" x14ac:dyDescent="0.25">
      <c r="B73">
        <f t="shared" si="18"/>
        <v>102</v>
      </c>
      <c r="C73" s="1">
        <f t="shared" si="19"/>
        <v>9345180.9370569941</v>
      </c>
      <c r="D73" s="1">
        <f t="shared" si="20"/>
        <v>22004667.199218314</v>
      </c>
      <c r="E73" s="1">
        <f t="shared" si="21"/>
        <v>15493267.039452834</v>
      </c>
      <c r="F73" s="1"/>
    </row>
    <row r="74" spans="2:6" x14ac:dyDescent="0.25">
      <c r="B74">
        <f t="shared" si="18"/>
        <v>103</v>
      </c>
      <c r="C74" s="1">
        <f t="shared" si="19"/>
        <v>9738988.1745392736</v>
      </c>
      <c r="D74" s="1">
        <f t="shared" si="20"/>
        <v>23139900.559179232</v>
      </c>
      <c r="E74" s="1">
        <f t="shared" si="21"/>
        <v>16287930.391425477</v>
      </c>
      <c r="F74" s="1"/>
    </row>
    <row r="75" spans="2:6" x14ac:dyDescent="0.25">
      <c r="B75">
        <f t="shared" si="18"/>
        <v>104</v>
      </c>
      <c r="C75" s="1">
        <f t="shared" si="19"/>
        <v>10148547.701520845</v>
      </c>
      <c r="D75" s="1">
        <f t="shared" si="20"/>
        <v>24331895.587138195</v>
      </c>
      <c r="E75" s="1">
        <f t="shared" si="21"/>
        <v>17122326.910996754</v>
      </c>
      <c r="F75" s="1"/>
    </row>
    <row r="76" spans="2:6" x14ac:dyDescent="0.25">
      <c r="B76">
        <f t="shared" si="18"/>
        <v>105</v>
      </c>
      <c r="C76" s="1">
        <f t="shared" si="19"/>
        <v>10574489.609581679</v>
      </c>
      <c r="D76" s="1">
        <f t="shared" si="20"/>
        <v>25583490.366495106</v>
      </c>
      <c r="E76" s="1">
        <f t="shared" si="21"/>
        <v>17998443.25654659</v>
      </c>
      <c r="F76" s="1"/>
    </row>
    <row r="77" spans="2:6" x14ac:dyDescent="0.25">
      <c r="B77">
        <f t="shared" si="18"/>
        <v>106</v>
      </c>
      <c r="C77" s="1">
        <f t="shared" si="19"/>
        <v>11017469.193964947</v>
      </c>
      <c r="D77" s="1">
        <f t="shared" si="20"/>
        <v>26897664.884819862</v>
      </c>
      <c r="E77" s="1">
        <f t="shared" si="21"/>
        <v>18918365.419373922</v>
      </c>
      <c r="F77" s="1"/>
    </row>
    <row r="78" spans="2:6" x14ac:dyDescent="0.25">
      <c r="B78">
        <f t="shared" si="18"/>
        <v>107</v>
      </c>
      <c r="C78" s="1">
        <f t="shared" si="19"/>
        <v>11478167.961723546</v>
      </c>
      <c r="D78" s="1">
        <f t="shared" si="20"/>
        <v>28277548.129060857</v>
      </c>
      <c r="E78" s="1">
        <f t="shared" si="21"/>
        <v>19884283.69034262</v>
      </c>
      <c r="F78" s="1"/>
    </row>
    <row r="79" spans="2:6" x14ac:dyDescent="0.25">
      <c r="B79">
        <f t="shared" si="18"/>
        <v>108</v>
      </c>
      <c r="C79" s="1">
        <f t="shared" si="19"/>
        <v>11957294.680192487</v>
      </c>
      <c r="D79" s="1">
        <f t="shared" si="20"/>
        <v>29726425.5355139</v>
      </c>
      <c r="E79" s="1">
        <f t="shared" si="21"/>
        <v>20898497.87485975</v>
      </c>
      <c r="F79" s="1"/>
    </row>
    <row r="80" spans="2:6" x14ac:dyDescent="0.25">
      <c r="B80">
        <f t="shared" si="18"/>
        <v>109</v>
      </c>
      <c r="C80" s="1">
        <f t="shared" si="19"/>
        <v>12455586.467400188</v>
      </c>
      <c r="D80" s="1">
        <f t="shared" si="20"/>
        <v>31247746.812289596</v>
      </c>
      <c r="E80" s="1">
        <f t="shared" si="21"/>
        <v>21963422.76860274</v>
      </c>
      <c r="F80" s="1"/>
    </row>
    <row r="81" spans="2:6" x14ac:dyDescent="0.25">
      <c r="B81">
        <f t="shared" si="18"/>
        <v>110</v>
      </c>
      <c r="C81" s="1">
        <f t="shared" si="19"/>
        <v>12973809.926096195</v>
      </c>
      <c r="D81" s="1">
        <f t="shared" si="20"/>
        <v>32845134.152904078</v>
      </c>
      <c r="E81" s="1">
        <f t="shared" si="21"/>
        <v>23081593.907032877</v>
      </c>
      <c r="F81" s="1"/>
    </row>
    <row r="82" spans="2:6" x14ac:dyDescent="0.25">
      <c r="C82" s="1"/>
      <c r="D82" s="1"/>
      <c r="E82" s="1"/>
      <c r="F8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F7F9-A193-4E9B-A86C-5318F4C254DF}">
  <dimension ref="B2:H18"/>
  <sheetViews>
    <sheetView workbookViewId="0">
      <selection activeCell="K8" sqref="K8"/>
    </sheetView>
  </sheetViews>
  <sheetFormatPr defaultRowHeight="15" x14ac:dyDescent="0.25"/>
  <cols>
    <col min="1" max="16384" width="9.140625" style="4"/>
  </cols>
  <sheetData>
    <row r="2" spans="2:8" x14ac:dyDescent="0.25">
      <c r="B2" s="5" t="s">
        <v>23</v>
      </c>
      <c r="C2" s="5">
        <v>80</v>
      </c>
    </row>
    <row r="3" spans="2:8" x14ac:dyDescent="0.25">
      <c r="B3" s="5" t="s">
        <v>24</v>
      </c>
      <c r="C3" s="7">
        <v>4</v>
      </c>
    </row>
    <row r="4" spans="2:8" x14ac:dyDescent="0.25">
      <c r="B4" s="5" t="s">
        <v>25</v>
      </c>
      <c r="C4" s="6">
        <v>0.05</v>
      </c>
    </row>
    <row r="5" spans="2:8" x14ac:dyDescent="0.25">
      <c r="B5" s="5" t="s">
        <v>26</v>
      </c>
      <c r="C5" s="6">
        <v>0.1</v>
      </c>
    </row>
    <row r="6" spans="2:8" x14ac:dyDescent="0.25">
      <c r="B6" s="5" t="s">
        <v>27</v>
      </c>
      <c r="C6" s="5">
        <f>(C2*C3)*(1+C4)*(1+C5)</f>
        <v>369.6</v>
      </c>
    </row>
    <row r="7" spans="2:8" x14ac:dyDescent="0.25">
      <c r="B7" s="5" t="s">
        <v>29</v>
      </c>
      <c r="C7" s="6">
        <v>0.4</v>
      </c>
    </row>
    <row r="9" spans="2:8" x14ac:dyDescent="0.25">
      <c r="B9" s="5" t="s">
        <v>28</v>
      </c>
      <c r="C9" s="6">
        <v>-0.15</v>
      </c>
      <c r="D9" s="6">
        <f>C9+5%</f>
        <v>-9.9999999999999992E-2</v>
      </c>
      <c r="E9" s="6">
        <f t="shared" ref="E9:G9" si="0">D9+5%</f>
        <v>-4.9999999999999989E-2</v>
      </c>
      <c r="F9" s="6">
        <f t="shared" si="0"/>
        <v>0</v>
      </c>
      <c r="G9" s="6">
        <f t="shared" si="0"/>
        <v>0.05</v>
      </c>
      <c r="H9" s="6">
        <f t="shared" ref="H9" si="1">G9+5%</f>
        <v>0.1</v>
      </c>
    </row>
    <row r="10" spans="2:8" x14ac:dyDescent="0.25">
      <c r="B10" s="4" t="s">
        <v>23</v>
      </c>
    </row>
    <row r="11" spans="2:8" x14ac:dyDescent="0.25">
      <c r="B11" s="5">
        <v>0</v>
      </c>
      <c r="C11" s="8">
        <f>-C6</f>
        <v>-369.6</v>
      </c>
      <c r="D11" s="8">
        <f>C11</f>
        <v>-369.6</v>
      </c>
      <c r="E11" s="8">
        <f t="shared" ref="E11:G11" si="2">D11</f>
        <v>-369.6</v>
      </c>
      <c r="F11" s="8">
        <f t="shared" si="2"/>
        <v>-369.6</v>
      </c>
      <c r="G11" s="8">
        <f t="shared" si="2"/>
        <v>-369.6</v>
      </c>
      <c r="H11" s="8">
        <f t="shared" ref="H11" si="3">G11</f>
        <v>-369.6</v>
      </c>
    </row>
    <row r="12" spans="2:8" x14ac:dyDescent="0.25">
      <c r="B12" s="5">
        <v>1</v>
      </c>
      <c r="C12" s="8">
        <f>$C$2*(1+C$9)^$B12</f>
        <v>68</v>
      </c>
      <c r="D12" s="8">
        <f t="shared" ref="D12:H12" si="4">$C$2*(1+D$9)^$B12</f>
        <v>72</v>
      </c>
      <c r="E12" s="8">
        <f t="shared" si="4"/>
        <v>76</v>
      </c>
      <c r="F12" s="8">
        <f t="shared" si="4"/>
        <v>80</v>
      </c>
      <c r="G12" s="8">
        <f t="shared" si="4"/>
        <v>84</v>
      </c>
      <c r="H12" s="8">
        <f t="shared" si="4"/>
        <v>88</v>
      </c>
    </row>
    <row r="13" spans="2:8" x14ac:dyDescent="0.25">
      <c r="B13" s="5">
        <v>2</v>
      </c>
      <c r="C13" s="8">
        <f t="shared" ref="C13:H15" si="5">$C$2*(1+C$9)^$B13</f>
        <v>57.8</v>
      </c>
      <c r="D13" s="8">
        <f t="shared" si="5"/>
        <v>64.800000000000011</v>
      </c>
      <c r="E13" s="8">
        <f t="shared" si="5"/>
        <v>72.2</v>
      </c>
      <c r="F13" s="8">
        <f t="shared" si="5"/>
        <v>80</v>
      </c>
      <c r="G13" s="8">
        <f t="shared" si="5"/>
        <v>88.2</v>
      </c>
      <c r="H13" s="8">
        <f t="shared" si="5"/>
        <v>96.800000000000011</v>
      </c>
    </row>
    <row r="14" spans="2:8" x14ac:dyDescent="0.25">
      <c r="B14" s="5">
        <v>3</v>
      </c>
      <c r="C14" s="8">
        <f t="shared" si="5"/>
        <v>49.129999999999995</v>
      </c>
      <c r="D14" s="8">
        <f t="shared" si="5"/>
        <v>58.320000000000007</v>
      </c>
      <c r="E14" s="8">
        <f t="shared" si="5"/>
        <v>68.589999999999989</v>
      </c>
      <c r="F14" s="8">
        <f t="shared" si="5"/>
        <v>80</v>
      </c>
      <c r="G14" s="8">
        <f t="shared" si="5"/>
        <v>92.610000000000014</v>
      </c>
      <c r="H14" s="8">
        <f t="shared" si="5"/>
        <v>106.48000000000003</v>
      </c>
    </row>
    <row r="15" spans="2:8" x14ac:dyDescent="0.25">
      <c r="B15" s="5">
        <v>4</v>
      </c>
      <c r="C15" s="8">
        <f t="shared" si="5"/>
        <v>41.760499999999993</v>
      </c>
      <c r="D15" s="8">
        <f t="shared" si="5"/>
        <v>52.488000000000014</v>
      </c>
      <c r="E15" s="8">
        <f t="shared" si="5"/>
        <v>65.160499999999999</v>
      </c>
      <c r="F15" s="8">
        <f t="shared" si="5"/>
        <v>80</v>
      </c>
      <c r="G15" s="8">
        <f t="shared" si="5"/>
        <v>97.240499999999997</v>
      </c>
      <c r="H15" s="8">
        <f t="shared" si="5"/>
        <v>117.12800000000003</v>
      </c>
    </row>
    <row r="16" spans="2:8" x14ac:dyDescent="0.25">
      <c r="B16" s="5">
        <v>5</v>
      </c>
      <c r="C16" s="8">
        <f>($C$2*(1+C$9)^$B$16)+(($C$2*(1+C$9)^$B$16)*$C$3*(1-$C$7))</f>
        <v>120.68784499999995</v>
      </c>
      <c r="D16" s="8">
        <f t="shared" ref="D16:H16" si="6">($C$2*(1+D$9)^$B$16)+(($C$2*(1+D$9)^$B$16)*$C$3*(1-$C$7))</f>
        <v>160.61328000000003</v>
      </c>
      <c r="E16" s="8">
        <f t="shared" si="6"/>
        <v>210.46841499999999</v>
      </c>
      <c r="F16" s="8">
        <f t="shared" si="6"/>
        <v>272</v>
      </c>
      <c r="G16" s="8">
        <f t="shared" si="6"/>
        <v>347.14858500000003</v>
      </c>
      <c r="H16" s="8">
        <f t="shared" si="6"/>
        <v>438.05872000000016</v>
      </c>
    </row>
    <row r="18" spans="2:8" x14ac:dyDescent="0.25">
      <c r="B18" s="5" t="s">
        <v>30</v>
      </c>
      <c r="C18" s="6">
        <f>IRR(C11:C16)</f>
        <v>-2.7273148435514649E-2</v>
      </c>
      <c r="D18" s="6">
        <f t="shared" ref="D18:G18" si="7">IRR(D11:D16)</f>
        <v>2.9946078127197406E-2</v>
      </c>
      <c r="E18" s="6">
        <f t="shared" si="7"/>
        <v>8.7165304689706291E-2</v>
      </c>
      <c r="F18" s="6">
        <f t="shared" si="7"/>
        <v>0.14438453125233486</v>
      </c>
      <c r="G18" s="6">
        <f t="shared" si="7"/>
        <v>0.20160375781151418</v>
      </c>
      <c r="H18" s="6">
        <f t="shared" ref="H18" si="8">IRR(H11:H16)</f>
        <v>0.25882298437756668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6F2A-D6E1-4DF3-8372-E7B735FB3810}">
  <dimension ref="B1:M64"/>
  <sheetViews>
    <sheetView topLeftCell="G3" workbookViewId="0">
      <selection activeCell="L27" sqref="L27"/>
    </sheetView>
  </sheetViews>
  <sheetFormatPr defaultRowHeight="15" x14ac:dyDescent="0.25"/>
  <sheetData>
    <row r="1" spans="2:13" x14ac:dyDescent="0.25">
      <c r="C1" t="s">
        <v>14</v>
      </c>
      <c r="F1" t="s">
        <v>16</v>
      </c>
      <c r="G1" t="s">
        <v>15</v>
      </c>
      <c r="I1" t="s">
        <v>19</v>
      </c>
    </row>
    <row r="2" spans="2:13" x14ac:dyDescent="0.25">
      <c r="I2" t="s">
        <v>14</v>
      </c>
      <c r="J2" t="s">
        <v>16</v>
      </c>
      <c r="K2" t="s">
        <v>20</v>
      </c>
      <c r="L2" t="s">
        <v>21</v>
      </c>
      <c r="M2" t="s">
        <v>22</v>
      </c>
    </row>
    <row r="3" spans="2:13" x14ac:dyDescent="0.25">
      <c r="B3">
        <f>Savings!B9</f>
        <v>38</v>
      </c>
      <c r="C3">
        <f>Savings!C9</f>
        <v>300000</v>
      </c>
      <c r="D3">
        <f>Savings!D9</f>
        <v>300000</v>
      </c>
      <c r="E3">
        <f>Savings!E9</f>
        <v>300000</v>
      </c>
      <c r="F3">
        <f>VLOOKUP($B3,Requirements!$B$26:$H$89,5,FALSE)</f>
        <v>1568124.9397789377</v>
      </c>
      <c r="G3">
        <f>VLOOKUP($B3,Requirements!$B$26:$H$89,6,FALSE)</f>
        <v>1937810.9571289902</v>
      </c>
      <c r="H3">
        <f>VLOOKUP($B3,Requirements!$B$26:$H$89,7,FALSE)</f>
        <v>1701784.278816544</v>
      </c>
      <c r="I3">
        <f>AVERAGE(C3:E3)</f>
        <v>300000</v>
      </c>
      <c r="J3">
        <f>AVERAGE(F3:H3)</f>
        <v>1735906.7252414906</v>
      </c>
      <c r="K3">
        <f>I3-J3</f>
        <v>-1435906.7252414906</v>
      </c>
      <c r="L3">
        <f>MAX(C3:E3)-MIN(F3:H3)</f>
        <v>-1268124.9397789377</v>
      </c>
      <c r="M3">
        <f>MIN(C3:E3)-MAX(F3:H3)</f>
        <v>-1637810.9571289902</v>
      </c>
    </row>
    <row r="4" spans="2:13" x14ac:dyDescent="0.25">
      <c r="B4">
        <f>B3+1</f>
        <v>39</v>
      </c>
      <c r="C4">
        <f>Savings!C10</f>
        <v>332000</v>
      </c>
      <c r="D4">
        <f>Savings!D10</f>
        <v>350000</v>
      </c>
      <c r="E4">
        <f>Savings!E10</f>
        <v>335000</v>
      </c>
      <c r="F4">
        <f>VLOOKUP($B4,Requirements!$B$26:$H$89,5,FALSE)</f>
        <v>1547587.0839360361</v>
      </c>
      <c r="G4">
        <f>VLOOKUP($B4,Requirements!$B$26:$H$89,6,FALSE)</f>
        <v>1921303.4042608836</v>
      </c>
      <c r="H4">
        <f>VLOOKUP($B4,Requirements!$B$26:$H$89,7,FALSE)</f>
        <v>1692643.6984284183</v>
      </c>
      <c r="I4">
        <f t="shared" ref="I4:I64" si="0">AVERAGE(C4:E4)</f>
        <v>339000</v>
      </c>
      <c r="J4">
        <f t="shared" ref="J4:J64" si="1">AVERAGE(F4:H4)</f>
        <v>1720511.3955417795</v>
      </c>
      <c r="K4">
        <f t="shared" ref="K4:K64" si="2">I4-J4</f>
        <v>-1381511.3955417795</v>
      </c>
      <c r="L4">
        <f t="shared" ref="L4:L64" si="3">MAX(C4:E4)-MIN(F4:H4)</f>
        <v>-1197587.0839360361</v>
      </c>
      <c r="M4">
        <f t="shared" ref="M4:M64" si="4">MIN(C4:E4)-MAX(F4:H4)</f>
        <v>-1589303.4042608836</v>
      </c>
    </row>
    <row r="5" spans="2:13" x14ac:dyDescent="0.25">
      <c r="B5">
        <f t="shared" ref="B5:B49" si="5">B4+1</f>
        <v>40</v>
      </c>
      <c r="C5">
        <f>Savings!C11</f>
        <v>365280</v>
      </c>
      <c r="D5">
        <f>Savings!D11</f>
        <v>402500</v>
      </c>
      <c r="E5">
        <f>Savings!E11</f>
        <v>371750</v>
      </c>
      <c r="F5">
        <f>VLOOKUP($B5,Requirements!$B$26:$H$89,5,FALSE)</f>
        <v>1526511.8271082605</v>
      </c>
      <c r="G5">
        <f>VLOOKUP($B5,Requirements!$B$26:$H$89,6,FALSE)</f>
        <v>1904363.9087772947</v>
      </c>
      <c r="H5">
        <f>VLOOKUP($B5,Requirements!$B$26:$H$89,7,FALSE)</f>
        <v>1683076.8869938287</v>
      </c>
      <c r="I5">
        <f t="shared" si="0"/>
        <v>379843.33333333331</v>
      </c>
      <c r="J5">
        <f t="shared" si="1"/>
        <v>1704650.874293128</v>
      </c>
      <c r="K5">
        <f t="shared" si="2"/>
        <v>-1324807.5409597948</v>
      </c>
      <c r="L5">
        <f t="shared" si="3"/>
        <v>-1124011.8271082605</v>
      </c>
      <c r="M5">
        <f t="shared" si="4"/>
        <v>-1539083.9087772947</v>
      </c>
    </row>
    <row r="6" spans="2:13" x14ac:dyDescent="0.25">
      <c r="B6">
        <f t="shared" si="5"/>
        <v>41</v>
      </c>
      <c r="C6">
        <f>Savings!C12</f>
        <v>399891.20000000001</v>
      </c>
      <c r="D6">
        <f>Savings!D12</f>
        <v>457625</v>
      </c>
      <c r="E6">
        <f>Savings!E12</f>
        <v>410337.5</v>
      </c>
      <c r="F6">
        <f>VLOOKUP($B6,Requirements!$B$26:$H$89,5,FALSE)</f>
        <v>1504885.1074665303</v>
      </c>
      <c r="G6">
        <f>VLOOKUP($B6,Requirements!$B$26:$H$89,6,FALSE)</f>
        <v>1886981.1683110853</v>
      </c>
      <c r="H6">
        <f>VLOOKUP($B6,Requirements!$B$26:$H$89,7,FALSE)</f>
        <v>1673063.9690894156</v>
      </c>
      <c r="I6">
        <f t="shared" si="0"/>
        <v>422617.89999999997</v>
      </c>
      <c r="J6">
        <f t="shared" si="1"/>
        <v>1688310.0816223437</v>
      </c>
      <c r="K6">
        <f t="shared" si="2"/>
        <v>-1265692.1816223438</v>
      </c>
      <c r="L6">
        <f t="shared" si="3"/>
        <v>-1047260.1074665303</v>
      </c>
      <c r="M6">
        <f t="shared" si="4"/>
        <v>-1487089.9683110854</v>
      </c>
    </row>
    <row r="7" spans="2:13" x14ac:dyDescent="0.25">
      <c r="B7">
        <f t="shared" si="5"/>
        <v>42</v>
      </c>
      <c r="C7">
        <f>Savings!C13</f>
        <v>435886.848</v>
      </c>
      <c r="D7">
        <f>Savings!D13</f>
        <v>515506.25</v>
      </c>
      <c r="E7">
        <f>Savings!E13</f>
        <v>450854.375</v>
      </c>
      <c r="F7">
        <f>VLOOKUP($B7,Requirements!$B$26:$H$89,5,FALSE)</f>
        <v>1482692.495234845</v>
      </c>
      <c r="G7">
        <f>VLOOKUP($B7,Requirements!$B$26:$H$89,6,FALSE)</f>
        <v>1869143.5847532793</v>
      </c>
      <c r="H7">
        <f>VLOOKUP($B7,Requirements!$B$26:$H$89,7,FALSE)</f>
        <v>1662584.1424882528</v>
      </c>
      <c r="I7">
        <f t="shared" si="0"/>
        <v>467415.82433333335</v>
      </c>
      <c r="J7">
        <f t="shared" si="1"/>
        <v>1671473.4074921256</v>
      </c>
      <c r="K7">
        <f t="shared" si="2"/>
        <v>-1204057.5831587922</v>
      </c>
      <c r="L7">
        <f t="shared" si="3"/>
        <v>-967186.24523484497</v>
      </c>
      <c r="M7">
        <f t="shared" si="4"/>
        <v>-1433256.7367532793</v>
      </c>
    </row>
    <row r="8" spans="2:13" x14ac:dyDescent="0.25">
      <c r="B8">
        <f t="shared" si="5"/>
        <v>43</v>
      </c>
      <c r="C8">
        <f>Savings!C14</f>
        <v>473322.32192000002</v>
      </c>
      <c r="D8">
        <f>Savings!D14</f>
        <v>576281.5625</v>
      </c>
      <c r="E8">
        <f>Savings!E14</f>
        <v>493397.09375</v>
      </c>
      <c r="F8">
        <f>VLOOKUP($B8,Requirements!$B$26:$H$89,5,FALSE)</f>
        <v>1459919.1830624521</v>
      </c>
      <c r="G8">
        <f>VLOOKUP($B8,Requirements!$B$26:$H$89,6,FALSE)</f>
        <v>1850839.2565145749</v>
      </c>
      <c r="H8">
        <f>VLOOKUP($B8,Requirements!$B$26:$H$89,7,FALSE)</f>
        <v>1651615.6349424126</v>
      </c>
      <c r="I8">
        <f t="shared" si="0"/>
        <v>514333.65938999999</v>
      </c>
      <c r="J8">
        <f t="shared" si="1"/>
        <v>1654124.6915064799</v>
      </c>
      <c r="K8">
        <f t="shared" si="2"/>
        <v>-1139791.0321164799</v>
      </c>
      <c r="L8">
        <f t="shared" si="3"/>
        <v>-883637.62056245212</v>
      </c>
      <c r="M8">
        <f t="shared" si="4"/>
        <v>-1377516.9345945749</v>
      </c>
    </row>
    <row r="9" spans="2:13" x14ac:dyDescent="0.25">
      <c r="B9">
        <f t="shared" si="5"/>
        <v>44</v>
      </c>
      <c r="C9">
        <f>Savings!C15</f>
        <v>512255.21479680005</v>
      </c>
      <c r="D9">
        <f>Savings!D15</f>
        <v>640095.640625</v>
      </c>
      <c r="E9">
        <f>Savings!E15</f>
        <v>538066.94843750005</v>
      </c>
      <c r="F9">
        <f>VLOOKUP($B9,Requirements!$B$26:$H$89,5,FALSE)</f>
        <v>1436549.9761440887</v>
      </c>
      <c r="G9">
        <f>VLOOKUP($B9,Requirements!$B$26:$H$89,6,FALSE)</f>
        <v>1832055.9705843672</v>
      </c>
      <c r="H9">
        <f>VLOOKUP($B9,Requirements!$B$26:$H$89,7,FALSE)</f>
        <v>1640135.6589502706</v>
      </c>
      <c r="I9">
        <f t="shared" si="0"/>
        <v>563472.6012864334</v>
      </c>
      <c r="J9">
        <f t="shared" si="1"/>
        <v>1636247.2018929087</v>
      </c>
      <c r="K9">
        <f t="shared" si="2"/>
        <v>-1072774.6006064753</v>
      </c>
      <c r="L9">
        <f t="shared" si="3"/>
        <v>-796454.33551908867</v>
      </c>
      <c r="M9">
        <f t="shared" si="4"/>
        <v>-1319800.7557875672</v>
      </c>
    </row>
    <row r="10" spans="2:13" x14ac:dyDescent="0.25">
      <c r="B10">
        <f t="shared" si="5"/>
        <v>45</v>
      </c>
      <c r="C10">
        <f>Savings!C16</f>
        <v>552745.42338867206</v>
      </c>
      <c r="D10">
        <f>Savings!D16</f>
        <v>707100.42265625007</v>
      </c>
      <c r="E10">
        <f>Savings!E16</f>
        <v>584970.29585937504</v>
      </c>
      <c r="F10">
        <f>VLOOKUP($B10,Requirements!$B$26:$H$89,5,FALSE)</f>
        <v>1412569.282081706</v>
      </c>
      <c r="G10">
        <f>VLOOKUP($B10,Requirements!$B$26:$H$89,6,FALSE)</f>
        <v>1812781.1943819872</v>
      </c>
      <c r="H10">
        <f>VLOOKUP($B10,Requirements!$B$26:$H$89,7,FALSE)</f>
        <v>1628120.3644145858</v>
      </c>
      <c r="I10">
        <f t="shared" si="0"/>
        <v>614938.71396809909</v>
      </c>
      <c r="J10">
        <f t="shared" si="1"/>
        <v>1617823.6136260929</v>
      </c>
      <c r="K10">
        <f t="shared" si="2"/>
        <v>-1002884.8996579938</v>
      </c>
      <c r="L10">
        <f t="shared" si="3"/>
        <v>-705468.85942545591</v>
      </c>
      <c r="M10">
        <f t="shared" si="4"/>
        <v>-1260035.7709933151</v>
      </c>
    </row>
    <row r="11" spans="2:13" x14ac:dyDescent="0.25">
      <c r="B11">
        <f t="shared" si="5"/>
        <v>46</v>
      </c>
      <c r="C11">
        <f>Savings!C17</f>
        <v>594855.24032421899</v>
      </c>
      <c r="D11">
        <f>Savings!D17</f>
        <v>777455.44378906256</v>
      </c>
      <c r="E11">
        <f>Savings!E17</f>
        <v>634218.81065234379</v>
      </c>
      <c r="F11">
        <f>VLOOKUP($B11,Requirements!$B$26:$H$89,5,FALSE)</f>
        <v>1387961.100480913</v>
      </c>
      <c r="G11">
        <f>VLOOKUP($B11,Requirements!$B$26:$H$89,6,FALSE)</f>
        <v>1793002.0673947143</v>
      </c>
      <c r="H11">
        <f>VLOOKUP($B11,Requirements!$B$26:$H$89,7,FALSE)</f>
        <v>1615544.7890929924</v>
      </c>
      <c r="I11">
        <f t="shared" si="0"/>
        <v>668843.16492187511</v>
      </c>
      <c r="J11">
        <f t="shared" si="1"/>
        <v>1598835.9856562065</v>
      </c>
      <c r="K11">
        <f t="shared" si="2"/>
        <v>-929992.82073433138</v>
      </c>
      <c r="L11">
        <f t="shared" si="3"/>
        <v>-610505.6566918504</v>
      </c>
      <c r="M11">
        <f t="shared" si="4"/>
        <v>-1198146.8270704953</v>
      </c>
    </row>
    <row r="12" spans="2:13" x14ac:dyDescent="0.25">
      <c r="B12">
        <f t="shared" si="5"/>
        <v>47</v>
      </c>
      <c r="C12">
        <f>Savings!C18</f>
        <v>638649.44993718772</v>
      </c>
      <c r="D12">
        <f>Savings!D18</f>
        <v>851328.21597851568</v>
      </c>
      <c r="E12">
        <f>Savings!E18</f>
        <v>685929.75118496106</v>
      </c>
      <c r="F12">
        <f>VLOOKUP($B12,Requirements!$B$26:$H$89,5,FALSE)</f>
        <v>1362709.0122751959</v>
      </c>
      <c r="G12">
        <f>VLOOKUP($B12,Requirements!$B$26:$H$89,6,FALSE)</f>
        <v>1772705.3925969875</v>
      </c>
      <c r="H12">
        <f>VLOOKUP($B12,Requirements!$B$26:$H$89,7,FALSE)</f>
        <v>1602382.806737972</v>
      </c>
      <c r="I12">
        <f t="shared" si="0"/>
        <v>725302.47236688808</v>
      </c>
      <c r="J12">
        <f t="shared" si="1"/>
        <v>1579265.737203385</v>
      </c>
      <c r="K12">
        <f t="shared" si="2"/>
        <v>-853963.26483649691</v>
      </c>
      <c r="L12">
        <f t="shared" si="3"/>
        <v>-511380.79629668023</v>
      </c>
      <c r="M12">
        <f t="shared" si="4"/>
        <v>-1134055.9426597999</v>
      </c>
    </row>
    <row r="13" spans="2:13" x14ac:dyDescent="0.25">
      <c r="B13">
        <f t="shared" si="5"/>
        <v>48</v>
      </c>
      <c r="C13">
        <f>Savings!C19</f>
        <v>684195.42793467524</v>
      </c>
      <c r="D13">
        <f>Savings!D19</f>
        <v>928894.62677744147</v>
      </c>
      <c r="E13">
        <f>Savings!E19</f>
        <v>740226.23874420917</v>
      </c>
      <c r="F13">
        <f>VLOOKUP($B13,Requirements!$B$26:$H$89,5,FALSE)</f>
        <v>1336796.1687707913</v>
      </c>
      <c r="G13">
        <f>VLOOKUP($B13,Requirements!$B$26:$H$89,6,FALSE)</f>
        <v>1751877.6276450891</v>
      </c>
      <c r="H13">
        <f>VLOOKUP($B13,Requirements!$B$26:$H$89,7,FALSE)</f>
        <v>1588607.0728185533</v>
      </c>
      <c r="I13">
        <f t="shared" si="0"/>
        <v>784438.76448544196</v>
      </c>
      <c r="J13">
        <f t="shared" si="1"/>
        <v>1559093.6230781444</v>
      </c>
      <c r="K13">
        <f t="shared" si="2"/>
        <v>-774654.85859270243</v>
      </c>
      <c r="L13">
        <f t="shared" si="3"/>
        <v>-407901.54199334979</v>
      </c>
      <c r="M13">
        <f t="shared" si="4"/>
        <v>-1067682.1997104138</v>
      </c>
    </row>
    <row r="14" spans="2:13" x14ac:dyDescent="0.25">
      <c r="B14">
        <f t="shared" si="5"/>
        <v>49</v>
      </c>
      <c r="C14">
        <f>Savings!C20</f>
        <v>731563.24505206232</v>
      </c>
      <c r="D14">
        <f>Savings!D20</f>
        <v>1010339.3581163136</v>
      </c>
      <c r="E14">
        <f>Savings!E20</f>
        <v>797237.55068141967</v>
      </c>
      <c r="F14">
        <f>VLOOKUP($B14,Requirements!$B$26:$H$89,5,FALSE)</f>
        <v>1310205.2804049037</v>
      </c>
      <c r="G14">
        <f>VLOOKUP($B14,Requirements!$B$26:$H$89,6,FALSE)</f>
        <v>1730504.8758414232</v>
      </c>
      <c r="H14">
        <f>VLOOKUP($B14,Requirements!$B$26:$H$89,7,FALSE)</f>
        <v>1574188.967710987</v>
      </c>
      <c r="I14">
        <f t="shared" si="0"/>
        <v>846380.05128326511</v>
      </c>
      <c r="J14">
        <f t="shared" si="1"/>
        <v>1538299.7079857711</v>
      </c>
      <c r="K14">
        <f t="shared" si="2"/>
        <v>-691919.65670250601</v>
      </c>
      <c r="L14">
        <f t="shared" si="3"/>
        <v>-299865.92228859011</v>
      </c>
      <c r="M14">
        <f t="shared" si="4"/>
        <v>-998941.63078936085</v>
      </c>
    </row>
    <row r="15" spans="2:13" x14ac:dyDescent="0.25">
      <c r="B15">
        <f t="shared" si="5"/>
        <v>50</v>
      </c>
      <c r="C15">
        <f>Savings!C21</f>
        <v>780825.7748541449</v>
      </c>
      <c r="D15">
        <f>Savings!D21</f>
        <v>1095856.3260221293</v>
      </c>
      <c r="E15">
        <f>Savings!E21</f>
        <v>857099.42821549065</v>
      </c>
      <c r="F15">
        <f>VLOOKUP($B15,Requirements!$B$26:$H$89,5,FALSE)</f>
        <v>1282918.6052097674</v>
      </c>
      <c r="G15">
        <f>VLOOKUP($B15,Requirements!$B$26:$H$89,6,FALSE)</f>
        <v>1708572.8768623648</v>
      </c>
      <c r="H15">
        <f>VLOOKUP($B15,Requirements!$B$26:$H$89,7,FALSE)</f>
        <v>1559098.5372403609</v>
      </c>
      <c r="I15">
        <f t="shared" si="0"/>
        <v>911260.50969725486</v>
      </c>
      <c r="J15">
        <f t="shared" si="1"/>
        <v>1516863.3397708312</v>
      </c>
      <c r="K15">
        <f t="shared" si="2"/>
        <v>-605602.8300735763</v>
      </c>
      <c r="L15">
        <f t="shared" si="3"/>
        <v>-187062.27918763808</v>
      </c>
      <c r="M15">
        <f t="shared" si="4"/>
        <v>-927747.10200821992</v>
      </c>
    </row>
    <row r="16" spans="2:13" x14ac:dyDescent="0.25">
      <c r="B16">
        <f t="shared" si="5"/>
        <v>51</v>
      </c>
      <c r="C16">
        <f>Savings!C22</f>
        <v>832058.8058483107</v>
      </c>
      <c r="D16">
        <f>Savings!D22</f>
        <v>1185649.1423232357</v>
      </c>
      <c r="E16">
        <f>Savings!E22</f>
        <v>919954.39962626528</v>
      </c>
      <c r="F16">
        <f>VLOOKUP($B16,Requirements!$B$26:$H$89,5,FALSE)</f>
        <v>1254917.9369748526</v>
      </c>
      <c r="G16">
        <f>VLOOKUP($B16,Requirements!$B$26:$H$89,6,FALSE)</f>
        <v>1686066.9972434891</v>
      </c>
      <c r="H16">
        <f>VLOOKUP($B16,Requirements!$B$26:$H$89,7,FALSE)</f>
        <v>1543304.4304496362</v>
      </c>
      <c r="I16">
        <f t="shared" si="0"/>
        <v>979220.78259927069</v>
      </c>
      <c r="J16">
        <f t="shared" si="1"/>
        <v>1494763.1215559926</v>
      </c>
      <c r="K16">
        <f t="shared" si="2"/>
        <v>-515542.33895672194</v>
      </c>
      <c r="L16">
        <f t="shared" si="3"/>
        <v>-69268.79465161683</v>
      </c>
      <c r="M16">
        <f t="shared" si="4"/>
        <v>-854008.19139517844</v>
      </c>
    </row>
    <row r="17" spans="2:13" x14ac:dyDescent="0.25">
      <c r="B17">
        <f t="shared" si="5"/>
        <v>52</v>
      </c>
      <c r="C17">
        <f>Savings!C23</f>
        <v>885341.15808224317</v>
      </c>
      <c r="D17">
        <f>Savings!D23</f>
        <v>1279931.5994393977</v>
      </c>
      <c r="E17">
        <f>Savings!E23</f>
        <v>985952.11960757861</v>
      </c>
      <c r="F17">
        <f>VLOOKUP($B17,Requirements!$B$26:$H$89,5,FALSE)</f>
        <v>1226184.5930993219</v>
      </c>
      <c r="G17">
        <f>VLOOKUP($B17,Requirements!$B$26:$H$89,6,FALSE)</f>
        <v>1662972.2206158335</v>
      </c>
      <c r="H17">
        <f>VLOOKUP($B17,Requirements!$B$26:$H$89,7,FALSE)</f>
        <v>1526773.834466812</v>
      </c>
      <c r="I17">
        <f t="shared" si="0"/>
        <v>1050408.2923764065</v>
      </c>
      <c r="J17">
        <f t="shared" si="1"/>
        <v>1471976.8827273224</v>
      </c>
      <c r="K17">
        <f t="shared" si="2"/>
        <v>-421568.59035091591</v>
      </c>
      <c r="L17">
        <f t="shared" si="3"/>
        <v>53747.00634007575</v>
      </c>
      <c r="M17">
        <f t="shared" si="4"/>
        <v>-777631.06253359036</v>
      </c>
    </row>
    <row r="18" spans="2:13" x14ac:dyDescent="0.25">
      <c r="B18">
        <f t="shared" si="5"/>
        <v>53</v>
      </c>
      <c r="C18">
        <f>Savings!C24</f>
        <v>940754.80440553289</v>
      </c>
      <c r="D18">
        <f>Savings!D24</f>
        <v>1378928.1794113675</v>
      </c>
      <c r="E18">
        <f>Savings!E24</f>
        <v>1055249.7255879575</v>
      </c>
      <c r="F18">
        <f>VLOOKUP($B18,Requirements!$B$26:$H$89,5,FALSE)</f>
        <v>1196699.4021266284</v>
      </c>
      <c r="G18">
        <f>VLOOKUP($B18,Requirements!$B$26:$H$89,6,FALSE)</f>
        <v>1639273.1376866787</v>
      </c>
      <c r="H18">
        <f>VLOOKUP($B18,Requirements!$B$26:$H$89,7,FALSE)</f>
        <v>1509472.4063349064</v>
      </c>
      <c r="I18">
        <f t="shared" si="0"/>
        <v>1124977.5698016193</v>
      </c>
      <c r="J18">
        <f t="shared" si="1"/>
        <v>1448481.6487160709</v>
      </c>
      <c r="K18">
        <f t="shared" si="2"/>
        <v>-323504.07891445165</v>
      </c>
      <c r="L18">
        <f t="shared" si="3"/>
        <v>182228.77728473907</v>
      </c>
      <c r="M18">
        <f t="shared" si="4"/>
        <v>-698518.33328114578</v>
      </c>
    </row>
    <row r="19" spans="2:13" x14ac:dyDescent="0.25">
      <c r="B19">
        <f t="shared" si="5"/>
        <v>54</v>
      </c>
      <c r="C19">
        <f>Savings!C25</f>
        <v>998384.9965817543</v>
      </c>
      <c r="D19">
        <f>Savings!D25</f>
        <v>1482874.5883819358</v>
      </c>
      <c r="E19">
        <f>Savings!E25</f>
        <v>1128012.2118673555</v>
      </c>
      <c r="F19">
        <f>VLOOKUP($B19,Requirements!$B$26:$H$89,5,FALSE)</f>
        <v>1166442.6909529399</v>
      </c>
      <c r="G19">
        <f>VLOOKUP($B19,Requirements!$B$26:$H$89,6,FALSE)</f>
        <v>1614953.9359581631</v>
      </c>
      <c r="H19">
        <f>VLOOKUP($B19,Requirements!$B$26:$H$89,7,FALSE)</f>
        <v>1491364.201663126</v>
      </c>
      <c r="I19">
        <f t="shared" si="0"/>
        <v>1203090.5989436817</v>
      </c>
      <c r="J19">
        <f t="shared" si="1"/>
        <v>1424253.6095247429</v>
      </c>
      <c r="K19">
        <f t="shared" si="2"/>
        <v>-221163.01058106124</v>
      </c>
      <c r="L19">
        <f t="shared" si="3"/>
        <v>316431.89742899593</v>
      </c>
      <c r="M19">
        <f t="shared" si="4"/>
        <v>-616568.93937640882</v>
      </c>
    </row>
    <row r="20" spans="2:13" x14ac:dyDescent="0.25">
      <c r="B20">
        <f t="shared" si="5"/>
        <v>55</v>
      </c>
      <c r="C20">
        <f>Savings!C26</f>
        <v>1058320.3964450245</v>
      </c>
      <c r="D20">
        <f>Savings!D26</f>
        <v>1592018.3178010327</v>
      </c>
      <c r="E20">
        <f>Savings!E26</f>
        <v>1204412.8224607233</v>
      </c>
      <c r="F20">
        <f>VLOOKUP($B20,Requirements!$B$26:$H$89,5,FALSE)</f>
        <v>1135394.2717008537</v>
      </c>
      <c r="G20">
        <f>VLOOKUP($B20,Requirements!$B$26:$H$89,6,FALSE)</f>
        <v>1589998.3891768719</v>
      </c>
      <c r="H20">
        <f>VLOOKUP($B20,Requirements!$B$26:$H$89,7,FALSE)</f>
        <v>1472411.5999509937</v>
      </c>
      <c r="I20">
        <f t="shared" si="0"/>
        <v>1284917.17890226</v>
      </c>
      <c r="J20">
        <f t="shared" si="1"/>
        <v>1399268.0869429065</v>
      </c>
      <c r="K20">
        <f t="shared" si="2"/>
        <v>-114350.90804064646</v>
      </c>
      <c r="L20">
        <f t="shared" si="3"/>
        <v>456624.04610017897</v>
      </c>
      <c r="M20">
        <f t="shared" si="4"/>
        <v>-531677.99273184733</v>
      </c>
    </row>
    <row r="21" spans="2:13" x14ac:dyDescent="0.25">
      <c r="B21">
        <f t="shared" si="5"/>
        <v>56</v>
      </c>
      <c r="C21">
        <f>Savings!C27</f>
        <v>1120653.2123028256</v>
      </c>
      <c r="D21">
        <f>Savings!D27</f>
        <v>1706619.2336910844</v>
      </c>
      <c r="E21">
        <f>Savings!E27</f>
        <v>1284633.4635837595</v>
      </c>
      <c r="F21">
        <f>VLOOKUP($B21,Requirements!$B$26:$H$89,5,FALSE)</f>
        <v>1103533.4282496455</v>
      </c>
      <c r="G21">
        <f>VLOOKUP($B21,Requirements!$B$26:$H$89,6,FALSE)</f>
        <v>1564389.8465073574</v>
      </c>
      <c r="H21">
        <f>VLOOKUP($B21,Requirements!$B$26:$H$89,7,FALSE)</f>
        <v>1452575.2264302936</v>
      </c>
      <c r="I21">
        <f t="shared" si="0"/>
        <v>1370635.3031925566</v>
      </c>
      <c r="J21">
        <f t="shared" si="1"/>
        <v>1373499.5003957655</v>
      </c>
      <c r="K21">
        <f t="shared" si="2"/>
        <v>-2864.1972032089252</v>
      </c>
      <c r="L21">
        <f t="shared" si="3"/>
        <v>603085.80544143892</v>
      </c>
      <c r="M21">
        <f t="shared" si="4"/>
        <v>-443736.63420453179</v>
      </c>
    </row>
    <row r="22" spans="2:13" x14ac:dyDescent="0.25">
      <c r="B22">
        <f t="shared" si="5"/>
        <v>57</v>
      </c>
      <c r="C22">
        <f>Savings!C28</f>
        <v>1185479.3407949386</v>
      </c>
      <c r="D22">
        <f>Savings!D28</f>
        <v>1826950.1953756388</v>
      </c>
      <c r="E22">
        <f>Savings!E28</f>
        <v>1368865.1367629475</v>
      </c>
      <c r="F22">
        <f>VLOOKUP($B22,Requirements!$B$26:$H$89,5,FALSE)</f>
        <v>1070838.9024130623</v>
      </c>
      <c r="G22">
        <f>VLOOKUP($B22,Requirements!$B$26:$H$89,6,FALSE)</f>
        <v>1538111.2214223729</v>
      </c>
      <c r="H22">
        <f>VLOOKUP($B22,Requirements!$B$26:$H$89,7,FALSE)</f>
        <v>1431813.8702624568</v>
      </c>
      <c r="I22">
        <f t="shared" si="0"/>
        <v>1460431.5576445085</v>
      </c>
      <c r="J22">
        <f t="shared" si="1"/>
        <v>1346921.3313659641</v>
      </c>
      <c r="K22">
        <f t="shared" si="2"/>
        <v>113510.2262785444</v>
      </c>
      <c r="L22">
        <f t="shared" si="3"/>
        <v>756111.2929625765</v>
      </c>
      <c r="M22">
        <f t="shared" si="4"/>
        <v>-352631.88062743424</v>
      </c>
    </row>
    <row r="23" spans="2:13" x14ac:dyDescent="0.25">
      <c r="B23">
        <f t="shared" si="5"/>
        <v>58</v>
      </c>
      <c r="C23">
        <f>Savings!C29</f>
        <v>1252898.5144267362</v>
      </c>
      <c r="D23">
        <f>Savings!D29</f>
        <v>1953297.7051444207</v>
      </c>
      <c r="E23">
        <f>Savings!E29</f>
        <v>1457308.3936010951</v>
      </c>
      <c r="F23">
        <f>VLOOKUP($B23,Requirements!$B$26:$H$89,5,FALSE)</f>
        <v>1037288.8797554398</v>
      </c>
      <c r="G23">
        <f>VLOOKUP($B23,Requirements!$B$26:$H$89,6,FALSE)</f>
        <v>1511144.9803024025</v>
      </c>
      <c r="H23">
        <f>VLOOKUP($B23,Requirements!$B$26:$H$89,7,FALSE)</f>
        <v>1410084.3989214392</v>
      </c>
      <c r="I23">
        <f t="shared" si="0"/>
        <v>1554501.537724084</v>
      </c>
      <c r="J23">
        <f t="shared" si="1"/>
        <v>1319506.0863264271</v>
      </c>
      <c r="K23">
        <f t="shared" si="2"/>
        <v>234995.45139765693</v>
      </c>
      <c r="L23">
        <f t="shared" si="3"/>
        <v>916008.82538898091</v>
      </c>
      <c r="M23">
        <f t="shared" si="4"/>
        <v>-258246.46587566636</v>
      </c>
    </row>
    <row r="24" spans="2:13" x14ac:dyDescent="0.25">
      <c r="B24">
        <f t="shared" si="5"/>
        <v>59</v>
      </c>
      <c r="C24">
        <f>Savings!C30</f>
        <v>1323014.4550038057</v>
      </c>
      <c r="D24">
        <f>Savings!D30</f>
        <v>2085962.5904016418</v>
      </c>
      <c r="E24">
        <f>Savings!E30</f>
        <v>1550173.8132811498</v>
      </c>
      <c r="F24">
        <f>VLOOKUP($B24,Requirements!$B$26:$H$89,5,FALSE)</f>
        <v>1002860.9750366778</v>
      </c>
      <c r="G24">
        <f>VLOOKUP($B24,Requirements!$B$26:$H$89,6,FALSE)</f>
        <v>1483473.130736883</v>
      </c>
      <c r="H24">
        <f>VLOOKUP($B24,Requirements!$B$26:$H$89,7,FALSE)</f>
        <v>1387341.6685842185</v>
      </c>
      <c r="I24">
        <f t="shared" si="0"/>
        <v>1653050.2862288656</v>
      </c>
      <c r="J24">
        <f t="shared" si="1"/>
        <v>1291225.2581192597</v>
      </c>
      <c r="K24">
        <f t="shared" si="2"/>
        <v>361825.02810960589</v>
      </c>
      <c r="L24">
        <f t="shared" si="3"/>
        <v>1083101.6153649641</v>
      </c>
      <c r="M24">
        <f t="shared" si="4"/>
        <v>-160458.67573307734</v>
      </c>
    </row>
    <row r="25" spans="2:13" x14ac:dyDescent="0.25">
      <c r="B25">
        <f t="shared" si="5"/>
        <v>60</v>
      </c>
      <c r="C25">
        <f>Savings!C31</f>
        <v>1395935.0332039581</v>
      </c>
      <c r="D25">
        <f>Savings!D31</f>
        <v>2225260.7199217239</v>
      </c>
      <c r="E25">
        <f>Savings!E31</f>
        <v>1647682.5039452075</v>
      </c>
      <c r="F25">
        <f>VLOOKUP($B25,Requirements!$B$26:$H$89,5,FALSE)</f>
        <v>967532.21727636491</v>
      </c>
      <c r="G25">
        <f>VLOOKUP($B25,Requirements!$B$26:$H$89,6,FALSE)</f>
        <v>1455077.2095193106</v>
      </c>
      <c r="H25">
        <f>VLOOKUP($B25,Requirements!$B$26:$H$89,7,FALSE)</f>
        <v>1363538.4303427436</v>
      </c>
      <c r="I25">
        <f t="shared" si="0"/>
        <v>1756292.7523569632</v>
      </c>
      <c r="J25">
        <f t="shared" si="1"/>
        <v>1262049.2857128063</v>
      </c>
      <c r="K25">
        <f t="shared" si="2"/>
        <v>494243.46664415696</v>
      </c>
      <c r="L25">
        <f t="shared" si="3"/>
        <v>1257728.5026453589</v>
      </c>
      <c r="M25">
        <f t="shared" si="4"/>
        <v>-59142.176315352554</v>
      </c>
    </row>
    <row r="26" spans="2:13" x14ac:dyDescent="0.25">
      <c r="B26">
        <f t="shared" si="5"/>
        <v>61</v>
      </c>
      <c r="C26">
        <f>Savings!C32</f>
        <v>1471772.4345321164</v>
      </c>
      <c r="D26">
        <f>Savings!D32</f>
        <v>2371523.7559178104</v>
      </c>
      <c r="E26">
        <f>Savings!E32</f>
        <v>1750066.6291424679</v>
      </c>
      <c r="F26">
        <f>VLOOKUP($B26,Requirements!$B$26:$H$89,5,FALSE)</f>
        <v>931279.03442708484</v>
      </c>
      <c r="G26">
        <f>VLOOKUP($B26,Requirements!$B$26:$H$89,6,FALSE)</f>
        <v>1425938.2703282235</v>
      </c>
      <c r="H26">
        <f>VLOOKUP($B26,Requirements!$B$26:$H$89,7,FALSE)</f>
        <v>1338625.2320424886</v>
      </c>
      <c r="I26">
        <f t="shared" si="0"/>
        <v>1864454.2731974649</v>
      </c>
      <c r="J26">
        <f t="shared" si="1"/>
        <v>1231947.5122659323</v>
      </c>
      <c r="K26">
        <f t="shared" si="2"/>
        <v>632506.7609315326</v>
      </c>
      <c r="L26">
        <f t="shared" si="3"/>
        <v>1440244.7214907254</v>
      </c>
      <c r="M26">
        <f t="shared" si="4"/>
        <v>45834.164203892928</v>
      </c>
    </row>
    <row r="27" spans="2:13" x14ac:dyDescent="0.25">
      <c r="B27">
        <f t="shared" si="5"/>
        <v>62</v>
      </c>
      <c r="C27">
        <f>Savings!C33</f>
        <v>1550643.3319134011</v>
      </c>
      <c r="D27">
        <f>Savings!D33</f>
        <v>2525099.9437137009</v>
      </c>
      <c r="E27">
        <f>Savings!E33</f>
        <v>1857569.9605995913</v>
      </c>
      <c r="F27">
        <f>VLOOKUP($B27,Requirements!$B$26:$H$89,5,FALSE)</f>
        <v>894077.23764667939</v>
      </c>
      <c r="G27">
        <f>VLOOKUP($B27,Requirements!$B$26:$H$89,6,FALSE)</f>
        <v>1396036.871085841</v>
      </c>
      <c r="H27">
        <f>VLOOKUP($B27,Requirements!$B$26:$H$89,7,FALSE)</f>
        <v>1312550.3155436746</v>
      </c>
      <c r="I27">
        <f t="shared" si="0"/>
        <v>1977771.078742231</v>
      </c>
      <c r="J27">
        <f t="shared" si="1"/>
        <v>1200888.1414253984</v>
      </c>
      <c r="K27">
        <f t="shared" si="2"/>
        <v>776882.9373168326</v>
      </c>
      <c r="L27">
        <f t="shared" si="3"/>
        <v>1631022.7060670215</v>
      </c>
      <c r="M27">
        <f t="shared" si="4"/>
        <v>154606.46082756016</v>
      </c>
    </row>
    <row r="28" spans="2:13" x14ac:dyDescent="0.25">
      <c r="B28">
        <f t="shared" si="5"/>
        <v>63</v>
      </c>
      <c r="C28">
        <f>Savings!C34</f>
        <v>1632669.0651899371</v>
      </c>
      <c r="D28">
        <f>Savings!D34</f>
        <v>2686354.9408993861</v>
      </c>
      <c r="E28">
        <f>Savings!E34</f>
        <v>1970448.4586295709</v>
      </c>
      <c r="F28">
        <f>VLOOKUP($B28,Requirements!$B$26:$H$89,5,FALSE)</f>
        <v>855902.00515897328</v>
      </c>
      <c r="G28">
        <f>VLOOKUP($B28,Requirements!$B$26:$H$89,6,FALSE)</f>
        <v>1365353.060985924</v>
      </c>
      <c r="H28">
        <f>VLOOKUP($B28,Requirements!$B$26:$H$89,7,FALSE)</f>
        <v>1285259.5091917191</v>
      </c>
      <c r="I28">
        <f t="shared" si="0"/>
        <v>2096490.8215729648</v>
      </c>
      <c r="J28">
        <f t="shared" si="1"/>
        <v>1168838.1917788722</v>
      </c>
      <c r="K28">
        <f t="shared" si="2"/>
        <v>927652.62979409262</v>
      </c>
      <c r="L28">
        <f t="shared" si="3"/>
        <v>1830452.9357404127</v>
      </c>
      <c r="M28">
        <f t="shared" si="4"/>
        <v>267316.00420401315</v>
      </c>
    </row>
    <row r="29" spans="2:13" x14ac:dyDescent="0.25">
      <c r="B29">
        <f t="shared" si="5"/>
        <v>64</v>
      </c>
      <c r="C29">
        <f>Savings!C35</f>
        <v>1717975.8277975346</v>
      </c>
      <c r="D29">
        <f>Savings!D35</f>
        <v>2855672.6879443554</v>
      </c>
      <c r="E29">
        <f>Savings!E35</f>
        <v>2088970.8815610495</v>
      </c>
      <c r="F29">
        <f>VLOOKUP($B29,Requirements!$B$26:$H$89,5,FALSE)</f>
        <v>816727.86569219327</v>
      </c>
      <c r="G29">
        <f>VLOOKUP($B29,Requirements!$B$26:$H$89,6,FALSE)</f>
        <v>1333866.3671822008</v>
      </c>
      <c r="H29">
        <f>VLOOKUP($B29,Requirements!$B$26:$H$89,7,FALSE)</f>
        <v>1256696.1152735143</v>
      </c>
      <c r="I29">
        <f t="shared" si="0"/>
        <v>2220873.1324343132</v>
      </c>
      <c r="J29">
        <f t="shared" si="1"/>
        <v>1135763.449382636</v>
      </c>
      <c r="K29">
        <f t="shared" si="2"/>
        <v>1085109.6830516772</v>
      </c>
      <c r="L29">
        <f t="shared" si="3"/>
        <v>2038944.8222521623</v>
      </c>
      <c r="M29">
        <f t="shared" si="4"/>
        <v>384109.46061533387</v>
      </c>
    </row>
    <row r="30" spans="2:13" x14ac:dyDescent="0.25">
      <c r="B30">
        <f t="shared" si="5"/>
        <v>65</v>
      </c>
      <c r="C30">
        <f>Savings!C36</f>
        <v>1806694.8609094361</v>
      </c>
      <c r="D30">
        <f>Savings!D36</f>
        <v>3033456.3223415734</v>
      </c>
      <c r="E30">
        <f>Savings!E36</f>
        <v>2213419.4256391022</v>
      </c>
      <c r="F30">
        <f>VLOOKUP($B30,Requirements!$B$26:$H$89,5,FALSE)</f>
        <v>776528.68148403068</v>
      </c>
      <c r="G30">
        <f>VLOOKUP($B30,Requirements!$B$26:$H$89,6,FALSE)</f>
        <v>1301555.7811284794</v>
      </c>
      <c r="H30">
        <f>VLOOKUP($B30,Requirements!$B$26:$H$89,7,FALSE)</f>
        <v>1226800.792225718</v>
      </c>
      <c r="I30">
        <f t="shared" si="0"/>
        <v>2351190.2029633704</v>
      </c>
      <c r="J30">
        <f t="shared" si="1"/>
        <v>1101628.4182794094</v>
      </c>
      <c r="K30">
        <f t="shared" si="2"/>
        <v>1249561.784683961</v>
      </c>
      <c r="L30">
        <f t="shared" si="3"/>
        <v>2256927.6408575429</v>
      </c>
      <c r="M30">
        <f t="shared" si="4"/>
        <v>505139.07978095673</v>
      </c>
    </row>
    <row r="31" spans="2:13" x14ac:dyDescent="0.25">
      <c r="B31">
        <f t="shared" si="5"/>
        <v>66</v>
      </c>
      <c r="C31">
        <f>Savings!C37</f>
        <v>1898962.6553458136</v>
      </c>
      <c r="D31">
        <f>Savings!D37</f>
        <v>3220129.1384586524</v>
      </c>
      <c r="E31">
        <f>Savings!E37</f>
        <v>2344090.3969210573</v>
      </c>
      <c r="F31">
        <f>VLOOKUP($B31,Requirements!$B$26:$H$89,5,FALSE)</f>
        <v>735277.63084200828</v>
      </c>
      <c r="G31">
        <f>VLOOKUP($B31,Requirements!$B$26:$H$89,6,FALSE)</f>
        <v>1268399.7445613283</v>
      </c>
      <c r="H31">
        <f>VLOOKUP($B31,Requirements!$B$26:$H$89,7,FALSE)</f>
        <v>1195511.4313503476</v>
      </c>
      <c r="I31">
        <f t="shared" si="0"/>
        <v>2487727.3969085077</v>
      </c>
      <c r="J31">
        <f t="shared" si="1"/>
        <v>1066396.2689178947</v>
      </c>
      <c r="K31">
        <f t="shared" si="2"/>
        <v>1421331.127990613</v>
      </c>
      <c r="L31">
        <f t="shared" si="3"/>
        <v>2484851.5076166443</v>
      </c>
      <c r="M31">
        <f t="shared" si="4"/>
        <v>630562.91078448528</v>
      </c>
    </row>
    <row r="32" spans="2:13" x14ac:dyDescent="0.25">
      <c r="B32">
        <f t="shared" si="5"/>
        <v>67</v>
      </c>
      <c r="C32">
        <f>Savings!C38</f>
        <v>1994921.1615596463</v>
      </c>
      <c r="D32">
        <f>Savings!D38</f>
        <v>3416135.5953815854</v>
      </c>
      <c r="E32">
        <f>Savings!E38</f>
        <v>2481294.9167671101</v>
      </c>
      <c r="F32">
        <f>VLOOKUP($B32,Requirements!$B$26:$H$89,5,FALSE)</f>
        <v>692947.19024751568</v>
      </c>
      <c r="G32">
        <f>VLOOKUP($B32,Requirements!$B$26:$H$89,6,FALSE)</f>
        <v>1234376.1351159762</v>
      </c>
      <c r="H32">
        <f>VLOOKUP($B32,Requirements!$B$26:$H$89,7,FALSE)</f>
        <v>1162763.0277815373</v>
      </c>
      <c r="I32">
        <f t="shared" si="0"/>
        <v>2630783.8912361139</v>
      </c>
      <c r="J32">
        <f t="shared" si="1"/>
        <v>1030028.7843816765</v>
      </c>
      <c r="K32">
        <f t="shared" si="2"/>
        <v>1600755.1068544374</v>
      </c>
      <c r="L32">
        <f t="shared" si="3"/>
        <v>2723188.4051340697</v>
      </c>
      <c r="M32">
        <f t="shared" si="4"/>
        <v>760545.02644367004</v>
      </c>
    </row>
    <row r="33" spans="2:13" x14ac:dyDescent="0.25">
      <c r="B33">
        <f t="shared" si="5"/>
        <v>68</v>
      </c>
      <c r="C33">
        <f>Savings!C39</f>
        <v>2094718.0080220322</v>
      </c>
      <c r="D33">
        <f>Savings!D39</f>
        <v>3621942.3751506647</v>
      </c>
      <c r="E33">
        <f>Savings!E39</f>
        <v>2625359.6626054659</v>
      </c>
      <c r="F33">
        <f>VLOOKUP($B33,Requirements!$B$26:$H$89,5,FALSE)</f>
        <v>649509.1159915718</v>
      </c>
      <c r="G33">
        <f>VLOOKUP($B33,Requirements!$B$26:$H$89,6,FALSE)</f>
        <v>1199462.2515658312</v>
      </c>
      <c r="H33">
        <f>VLOOKUP($B33,Requirements!$B$26:$H$89,7,FALSE)</f>
        <v>1128487.5454354007</v>
      </c>
      <c r="I33">
        <f t="shared" si="0"/>
        <v>2780673.3485927209</v>
      </c>
      <c r="J33">
        <f t="shared" si="1"/>
        <v>992486.30433093465</v>
      </c>
      <c r="K33">
        <f t="shared" si="2"/>
        <v>1788187.0442617862</v>
      </c>
      <c r="L33">
        <f t="shared" si="3"/>
        <v>2972433.2591590928</v>
      </c>
      <c r="M33">
        <f t="shared" si="4"/>
        <v>895255.75645620096</v>
      </c>
    </row>
    <row r="34" spans="2:13" x14ac:dyDescent="0.25">
      <c r="B34">
        <f t="shared" si="5"/>
        <v>69</v>
      </c>
      <c r="C34">
        <f>Savings!C40</f>
        <v>2198506.7283429136</v>
      </c>
      <c r="D34">
        <f>Savings!D40</f>
        <v>3838039.4939081981</v>
      </c>
      <c r="E34">
        <f>Savings!E40</f>
        <v>2776627.6457357393</v>
      </c>
      <c r="F34">
        <f>VLOOKUP($B34,Requirements!$B$26:$H$89,5,FALSE)</f>
        <v>638285.9561971965</v>
      </c>
      <c r="G34">
        <f>VLOOKUP($B34,Requirements!$B$26:$H$89,6,FALSE)</f>
        <v>1200491.0002247165</v>
      </c>
      <c r="H34">
        <f>VLOOKUP($B34,Requirements!$B$26:$H$89,7,FALSE)</f>
        <v>1130204.9801176223</v>
      </c>
      <c r="I34">
        <f t="shared" si="0"/>
        <v>2937724.6226622835</v>
      </c>
      <c r="J34">
        <f t="shared" si="1"/>
        <v>989660.64551317843</v>
      </c>
      <c r="K34">
        <f t="shared" si="2"/>
        <v>1948063.9771491052</v>
      </c>
      <c r="L34">
        <f t="shared" si="3"/>
        <v>3199753.5377110015</v>
      </c>
      <c r="M34">
        <f t="shared" si="4"/>
        <v>998015.72811819706</v>
      </c>
    </row>
    <row r="35" spans="2:13" x14ac:dyDescent="0.25">
      <c r="B35">
        <f t="shared" si="5"/>
        <v>70</v>
      </c>
      <c r="C35">
        <f>Savings!C41</f>
        <v>2306446.9974766304</v>
      </c>
      <c r="D35">
        <f>Savings!D41</f>
        <v>4064941.4686036082</v>
      </c>
      <c r="E35">
        <f>Savings!E41</f>
        <v>2935459.0280225263</v>
      </c>
      <c r="F35">
        <f>VLOOKUP($B35,Requirements!$B$26:$H$89,5,FALSE)</f>
        <v>627622.63015964883</v>
      </c>
      <c r="G35">
        <f>VLOOKUP($B35,Requirements!$B$26:$H$89,6,FALSE)</f>
        <v>1201546.6674941275</v>
      </c>
      <c r="H35">
        <f>VLOOKUP($B35,Requirements!$B$26:$H$89,7,FALSE)</f>
        <v>1132002.4998656441</v>
      </c>
      <c r="I35">
        <f t="shared" si="0"/>
        <v>3102282.4980342551</v>
      </c>
      <c r="J35">
        <f t="shared" si="1"/>
        <v>987057.26583980676</v>
      </c>
      <c r="K35">
        <f t="shared" si="2"/>
        <v>2115225.2321944484</v>
      </c>
      <c r="L35">
        <f t="shared" si="3"/>
        <v>3437318.8384439591</v>
      </c>
      <c r="M35">
        <f t="shared" si="4"/>
        <v>1104900.3299825029</v>
      </c>
    </row>
    <row r="36" spans="2:13" x14ac:dyDescent="0.25">
      <c r="B36">
        <f t="shared" si="5"/>
        <v>71</v>
      </c>
      <c r="C36">
        <f>Savings!C42</f>
        <v>2418704.8773756959</v>
      </c>
      <c r="D36">
        <f>Savings!D42</f>
        <v>4303188.5420337887</v>
      </c>
      <c r="E36">
        <f>Savings!E42</f>
        <v>3102231.9794236529</v>
      </c>
      <c r="F36">
        <f>VLOOKUP($B36,Requirements!$B$26:$H$89,5,FALSE)</f>
        <v>617491.21224648424</v>
      </c>
      <c r="G36">
        <f>VLOOKUP($B36,Requirements!$B$26:$H$89,6,FALSE)</f>
        <v>1202629.9577361909</v>
      </c>
      <c r="H36">
        <f>VLOOKUP($B36,Requirements!$B$26:$H$89,7,FALSE)</f>
        <v>1133883.8390967522</v>
      </c>
      <c r="I36">
        <f t="shared" si="0"/>
        <v>3274708.4662777125</v>
      </c>
      <c r="J36">
        <f t="shared" si="1"/>
        <v>984668.33635980915</v>
      </c>
      <c r="K36">
        <f t="shared" si="2"/>
        <v>2290040.1299179033</v>
      </c>
      <c r="L36">
        <f t="shared" si="3"/>
        <v>3685697.3297873046</v>
      </c>
      <c r="M36">
        <f t="shared" si="4"/>
        <v>1216074.919639505</v>
      </c>
    </row>
    <row r="37" spans="2:13" x14ac:dyDescent="0.25">
      <c r="B37">
        <f t="shared" si="5"/>
        <v>72</v>
      </c>
      <c r="C37">
        <f>Savings!C43</f>
        <v>2535453.0724707237</v>
      </c>
      <c r="D37">
        <f>Savings!D43</f>
        <v>4553347.9691354781</v>
      </c>
      <c r="E37">
        <f>Savings!E43</f>
        <v>3277343.5783948358</v>
      </c>
      <c r="F37">
        <f>VLOOKUP($B37,Requirements!$B$26:$H$89,5,FALSE)</f>
        <v>607865.16981190466</v>
      </c>
      <c r="G37">
        <f>VLOOKUP($B37,Requirements!$B$26:$H$89,6,FALSE)</f>
        <v>1203741.5937436274</v>
      </c>
      <c r="H37">
        <f>VLOOKUP($B37,Requirements!$B$26:$H$89,7,FALSE)</f>
        <v>1135852.9063664724</v>
      </c>
      <c r="I37">
        <f t="shared" si="0"/>
        <v>3455381.5400003456</v>
      </c>
      <c r="J37">
        <f t="shared" si="1"/>
        <v>982486.55664066819</v>
      </c>
      <c r="K37">
        <f t="shared" si="2"/>
        <v>2472894.9833596773</v>
      </c>
      <c r="L37">
        <f t="shared" si="3"/>
        <v>3945482.7993235737</v>
      </c>
      <c r="M37">
        <f t="shared" si="4"/>
        <v>1331711.4787270962</v>
      </c>
    </row>
    <row r="38" spans="2:13" x14ac:dyDescent="0.25">
      <c r="B38">
        <f t="shared" si="5"/>
        <v>73</v>
      </c>
      <c r="C38">
        <f>Savings!C44</f>
        <v>2656871.1953695528</v>
      </c>
      <c r="D38">
        <f>Savings!D44</f>
        <v>4816015.3675922519</v>
      </c>
      <c r="E38">
        <f>Savings!E44</f>
        <v>3461210.7573145777</v>
      </c>
      <c r="F38">
        <f>VLOOKUP($B38,Requirements!$B$26:$H$89,5,FALSE)</f>
        <v>598719.29371178569</v>
      </c>
      <c r="G38">
        <f>VLOOKUP($B38,Requirements!$B$26:$H$89,6,FALSE)</f>
        <v>1204882.3172220143</v>
      </c>
      <c r="H38">
        <f>VLOOKUP($B38,Requirements!$B$26:$H$89,7,FALSE)</f>
        <v>1137913.7924887482</v>
      </c>
      <c r="I38">
        <f t="shared" si="0"/>
        <v>3644699.1067587943</v>
      </c>
      <c r="J38">
        <f t="shared" si="1"/>
        <v>980505.13447418285</v>
      </c>
      <c r="K38">
        <f t="shared" si="2"/>
        <v>2664193.9722846113</v>
      </c>
      <c r="L38">
        <f t="shared" si="3"/>
        <v>4217296.0738804657</v>
      </c>
      <c r="M38">
        <f t="shared" si="4"/>
        <v>1451988.8781475385</v>
      </c>
    </row>
    <row r="39" spans="2:13" x14ac:dyDescent="0.25">
      <c r="B39">
        <f t="shared" si="5"/>
        <v>74</v>
      </c>
      <c r="C39">
        <f>Savings!C45</f>
        <v>2783146.0431843349</v>
      </c>
      <c r="D39">
        <f>Savings!D45</f>
        <v>5091816.1359718647</v>
      </c>
      <c r="E39">
        <f>Savings!E45</f>
        <v>3654271.2951803068</v>
      </c>
      <c r="F39">
        <f>VLOOKUP($B39,Requirements!$B$26:$H$89,5,FALSE)</f>
        <v>589671.81968845217</v>
      </c>
      <c r="G39">
        <f>VLOOKUP($B39,Requirements!$B$26:$H$89,6,FALSE)</f>
        <v>1206052.8892846664</v>
      </c>
      <c r="H39">
        <f>VLOOKUP($B39,Requirements!$B$26:$H$89,7,FALSE)</f>
        <v>1140070.7790347654</v>
      </c>
      <c r="I39">
        <f t="shared" si="0"/>
        <v>3843077.8247788348</v>
      </c>
      <c r="J39">
        <f t="shared" si="1"/>
        <v>978598.496002628</v>
      </c>
      <c r="K39">
        <f t="shared" si="2"/>
        <v>2864479.3287762068</v>
      </c>
      <c r="L39">
        <f t="shared" si="3"/>
        <v>4502144.3162834123</v>
      </c>
      <c r="M39">
        <f t="shared" si="4"/>
        <v>1577093.1538996685</v>
      </c>
    </row>
    <row r="40" spans="2:13" x14ac:dyDescent="0.25">
      <c r="B40">
        <f t="shared" si="5"/>
        <v>75</v>
      </c>
      <c r="C40">
        <f>Savings!C46</f>
        <v>2914471.8849117085</v>
      </c>
      <c r="D40">
        <f>Savings!D46</f>
        <v>5381406.9427704578</v>
      </c>
      <c r="E40">
        <f>Savings!E46</f>
        <v>3856984.8599393223</v>
      </c>
      <c r="F40">
        <f>VLOOKUP($B40,Requirements!$B$26:$H$89,5,FALSE)</f>
        <v>580387.60617838975</v>
      </c>
      <c r="G40">
        <f>VLOOKUP($B40,Requirements!$B$26:$H$89,6,FALSE)</f>
        <v>1207254.0909604656</v>
      </c>
      <c r="H40">
        <f>VLOOKUP($B40,Requirements!$B$26:$H$89,7,FALSE)</f>
        <v>1142328.3472280828</v>
      </c>
      <c r="I40">
        <f t="shared" si="0"/>
        <v>4050954.5625404962</v>
      </c>
      <c r="J40">
        <f t="shared" si="1"/>
        <v>976656.68145564606</v>
      </c>
      <c r="K40">
        <f t="shared" si="2"/>
        <v>3074297.8810848501</v>
      </c>
      <c r="L40">
        <f t="shared" si="3"/>
        <v>4801019.336592068</v>
      </c>
      <c r="M40">
        <f t="shared" si="4"/>
        <v>1707217.7939512429</v>
      </c>
    </row>
    <row r="41" spans="2:13" x14ac:dyDescent="0.25">
      <c r="B41">
        <f t="shared" si="5"/>
        <v>76</v>
      </c>
      <c r="C41">
        <f>Savings!C47</f>
        <v>3051050.7603081772</v>
      </c>
      <c r="D41">
        <f>Savings!D47</f>
        <v>5685477.289908981</v>
      </c>
      <c r="E41">
        <f>Savings!E47</f>
        <v>4069834.1029362888</v>
      </c>
      <c r="F41">
        <f>VLOOKUP($B41,Requirements!$B$26:$H$89,5,FALSE)</f>
        <v>570860.4585703254</v>
      </c>
      <c r="G41">
        <f>VLOOKUP($B41,Requirements!$B$26:$H$89,6,FALSE)</f>
        <v>1208486.7237149784</v>
      </c>
      <c r="H41">
        <f>VLOOKUP($B41,Requirements!$B$26:$H$89,7,FALSE)</f>
        <v>1144691.1872545488</v>
      </c>
      <c r="I41">
        <f t="shared" si="0"/>
        <v>4268787.3843844822</v>
      </c>
      <c r="J41">
        <f t="shared" si="1"/>
        <v>974679.45651328412</v>
      </c>
      <c r="K41">
        <f t="shared" si="2"/>
        <v>3294107.9278711979</v>
      </c>
      <c r="L41">
        <f t="shared" si="3"/>
        <v>5114616.8313386552</v>
      </c>
      <c r="M41">
        <f t="shared" si="4"/>
        <v>1842564.0365931988</v>
      </c>
    </row>
    <row r="42" spans="2:13" x14ac:dyDescent="0.25">
      <c r="B42">
        <f t="shared" si="5"/>
        <v>77</v>
      </c>
      <c r="C42">
        <f>Savings!C48</f>
        <v>3193092.7907205042</v>
      </c>
      <c r="D42">
        <f>Savings!D48</f>
        <v>6004751.1544044307</v>
      </c>
      <c r="E42">
        <f>Savings!E48</f>
        <v>4293325.808083103</v>
      </c>
      <c r="F42">
        <f>VLOOKUP($B42,Requirements!$B$26:$H$89,5,FALSE)</f>
        <v>561084.02016254095</v>
      </c>
      <c r="G42">
        <f>VLOOKUP($B42,Requirements!$B$26:$H$89,6,FALSE)</f>
        <v>1209751.60998521</v>
      </c>
      <c r="H42">
        <f>VLOOKUP($B42,Requirements!$B$26:$H$89,7,FALSE)</f>
        <v>1147164.2080063454</v>
      </c>
      <c r="I42">
        <f t="shared" si="0"/>
        <v>4497056.5844026795</v>
      </c>
      <c r="J42">
        <f t="shared" si="1"/>
        <v>972666.61271803209</v>
      </c>
      <c r="K42">
        <f t="shared" si="2"/>
        <v>3524389.9716846473</v>
      </c>
      <c r="L42">
        <f t="shared" si="3"/>
        <v>5443667.1342418902</v>
      </c>
      <c r="M42">
        <f t="shared" si="4"/>
        <v>1983341.1807352942</v>
      </c>
    </row>
    <row r="43" spans="2:13" x14ac:dyDescent="0.25">
      <c r="B43">
        <f t="shared" si="5"/>
        <v>78</v>
      </c>
      <c r="C43">
        <f>Savings!C49</f>
        <v>3340816.5023493245</v>
      </c>
      <c r="D43">
        <f>Savings!D49</f>
        <v>6339988.7121246522</v>
      </c>
      <c r="E43">
        <f>Savings!E49</f>
        <v>4527992.098487258</v>
      </c>
      <c r="F43">
        <f>VLOOKUP($B43,Requirements!$B$26:$H$89,5,FALSE)</f>
        <v>551051.76792155544</v>
      </c>
      <c r="G43">
        <f>VLOOKUP($B43,Requirements!$B$26:$H$89,6,FALSE)</f>
        <v>1211049.5937283509</v>
      </c>
      <c r="H43">
        <f>VLOOKUP($B43,Requirements!$B$26:$H$89,7,FALSE)</f>
        <v>1149752.5472804029</v>
      </c>
      <c r="I43">
        <f t="shared" si="0"/>
        <v>4736265.7709870785</v>
      </c>
      <c r="J43">
        <f t="shared" si="1"/>
        <v>970617.96964343637</v>
      </c>
      <c r="K43">
        <f t="shared" si="2"/>
        <v>3765647.8013436422</v>
      </c>
      <c r="L43">
        <f t="shared" si="3"/>
        <v>5788936.9442030964</v>
      </c>
      <c r="M43">
        <f t="shared" si="4"/>
        <v>2129766.9086209736</v>
      </c>
    </row>
    <row r="44" spans="2:13" x14ac:dyDescent="0.25">
      <c r="B44">
        <f t="shared" si="5"/>
        <v>79</v>
      </c>
      <c r="C44">
        <f>Savings!C50</f>
        <v>3494449.1624432974</v>
      </c>
      <c r="D44">
        <f>Savings!D50</f>
        <v>6691988.1477308851</v>
      </c>
      <c r="E44">
        <f>Savings!E50</f>
        <v>4774391.703411621</v>
      </c>
      <c r="F44">
        <f>VLOOKUP($B44,Requirements!$B$26:$H$89,5,FALSE)</f>
        <v>540757.00812982803</v>
      </c>
      <c r="G44">
        <f>VLOOKUP($B44,Requirements!$B$26:$H$89,6,FALSE)</f>
        <v>1212381.5409848818</v>
      </c>
      <c r="H44">
        <f>VLOOKUP($B44,Requirements!$B$26:$H$89,7,FALSE)</f>
        <v>1152461.5824523726</v>
      </c>
      <c r="I44">
        <f t="shared" si="0"/>
        <v>4986943.0045286007</v>
      </c>
      <c r="J44">
        <f t="shared" si="1"/>
        <v>968533.37718902749</v>
      </c>
      <c r="K44">
        <f t="shared" si="2"/>
        <v>4018409.6273395731</v>
      </c>
      <c r="L44">
        <f t="shared" si="3"/>
        <v>6151231.1396010574</v>
      </c>
      <c r="M44">
        <f t="shared" si="4"/>
        <v>2282067.6214584159</v>
      </c>
    </row>
    <row r="45" spans="2:13" x14ac:dyDescent="0.25">
      <c r="B45">
        <f t="shared" si="5"/>
        <v>80</v>
      </c>
      <c r="C45">
        <f>Savings!C51</f>
        <v>3654227.1289410293</v>
      </c>
      <c r="D45">
        <f>Savings!D51</f>
        <v>7061587.5551174292</v>
      </c>
      <c r="E45">
        <f>Savings!E51</f>
        <v>5033111.288582202</v>
      </c>
      <c r="F45">
        <f>VLOOKUP($B45,Requirements!$B$26:$H$89,5,FALSE)</f>
        <v>530192.87191957689</v>
      </c>
      <c r="G45">
        <f>VLOOKUP($B45,Requirements!$B$26:$H$89,6,FALSE)</f>
        <v>1213748.3404564117</v>
      </c>
      <c r="H45">
        <f>VLOOKUP($B45,Requirements!$B$26:$H$89,7,FALSE)</f>
        <v>1155296.9416483352</v>
      </c>
      <c r="I45">
        <f t="shared" si="0"/>
        <v>5249641.9908802202</v>
      </c>
      <c r="J45">
        <f t="shared" si="1"/>
        <v>966412.71800810797</v>
      </c>
      <c r="K45">
        <f t="shared" si="2"/>
        <v>4283229.2728721127</v>
      </c>
      <c r="L45">
        <f t="shared" si="3"/>
        <v>6531394.6831978522</v>
      </c>
      <c r="M45">
        <f t="shared" si="4"/>
        <v>2440478.7884846176</v>
      </c>
    </row>
    <row r="46" spans="2:13" x14ac:dyDescent="0.25">
      <c r="B46">
        <f t="shared" si="5"/>
        <v>81</v>
      </c>
      <c r="C46">
        <f>Savings!C52</f>
        <v>3820396.2140986705</v>
      </c>
      <c r="D46">
        <f>Savings!D52</f>
        <v>7449666.9328733012</v>
      </c>
      <c r="E46">
        <f>Savings!E52</f>
        <v>5304766.853011312</v>
      </c>
      <c r="F46">
        <f>VLOOKUP($B46,Requirements!$B$26:$H$89,5,FALSE)</f>
        <v>519352.31068973476</v>
      </c>
      <c r="G46">
        <f>VLOOKUP($B46,Requirements!$B$26:$H$89,6,FALSE)</f>
        <v>1215150.904098639</v>
      </c>
      <c r="H46">
        <f>VLOOKUP($B46,Requirements!$B$26:$H$89,7,FALSE)</f>
        <v>1158264.5154374503</v>
      </c>
      <c r="I46">
        <f t="shared" si="0"/>
        <v>5524943.3333277609</v>
      </c>
      <c r="J46">
        <f t="shared" si="1"/>
        <v>964255.91007527465</v>
      </c>
      <c r="K46">
        <f t="shared" si="2"/>
        <v>4560687.4232524866</v>
      </c>
      <c r="L46">
        <f t="shared" si="3"/>
        <v>6930314.6221835669</v>
      </c>
      <c r="M46">
        <f t="shared" si="4"/>
        <v>2605245.3100000313</v>
      </c>
    </row>
    <row r="47" spans="2:13" x14ac:dyDescent="0.25">
      <c r="B47">
        <f t="shared" si="5"/>
        <v>82</v>
      </c>
      <c r="C47">
        <f>Savings!C53</f>
        <v>3993212.0626626173</v>
      </c>
      <c r="D47">
        <f>Savings!D53</f>
        <v>7857150.279516967</v>
      </c>
      <c r="E47">
        <f>Savings!E53</f>
        <v>5590005.1956618782</v>
      </c>
      <c r="F47">
        <f>VLOOKUP($B47,Requirements!$B$26:$H$89,5,FALSE)</f>
        <v>508228.09140298219</v>
      </c>
      <c r="G47">
        <f>VLOOKUP($B47,Requirements!$B$26:$H$89,6,FALSE)</f>
        <v>1216590.1677298255</v>
      </c>
      <c r="H47">
        <f>VLOOKUP($B47,Requirements!$B$26:$H$89,7,FALSE)</f>
        <v>1161370.469069845</v>
      </c>
      <c r="I47">
        <f t="shared" si="0"/>
        <v>5813455.8459471539</v>
      </c>
      <c r="J47">
        <f t="shared" si="1"/>
        <v>962062.90940088418</v>
      </c>
      <c r="K47">
        <f t="shared" si="2"/>
        <v>4851392.9365462698</v>
      </c>
      <c r="L47">
        <f t="shared" si="3"/>
        <v>7348922.1881139847</v>
      </c>
      <c r="M47">
        <f t="shared" si="4"/>
        <v>2776621.8949327916</v>
      </c>
    </row>
    <row r="48" spans="2:13" x14ac:dyDescent="0.25">
      <c r="B48">
        <f t="shared" si="5"/>
        <v>83</v>
      </c>
      <c r="C48">
        <f>Savings!C54</f>
        <v>4172940.5451691221</v>
      </c>
      <c r="D48">
        <f>Savings!D54</f>
        <v>8285007.7934928155</v>
      </c>
      <c r="E48">
        <f>Savings!E54</f>
        <v>5889505.455444972</v>
      </c>
      <c r="F48">
        <f>VLOOKUP($B48,Requirements!$B$26:$H$89,5,FALSE)</f>
        <v>496812.79175972188</v>
      </c>
      <c r="G48">
        <f>VLOOKUP($B48,Requirements!$B$26:$H$89,6,FALSE)</f>
        <v>1218067.0916551934</v>
      </c>
      <c r="H48">
        <f>VLOOKUP($B48,Requirements!$B$26:$H$89,7,FALSE)</f>
        <v>1164621.2552851602</v>
      </c>
      <c r="I48">
        <f t="shared" si="0"/>
        <v>6115817.9313689694</v>
      </c>
      <c r="J48">
        <f t="shared" si="1"/>
        <v>959833.71290002519</v>
      </c>
      <c r="K48">
        <f t="shared" si="2"/>
        <v>5155984.2184689445</v>
      </c>
      <c r="L48">
        <f t="shared" si="3"/>
        <v>7788195.0017330935</v>
      </c>
      <c r="M48">
        <f t="shared" si="4"/>
        <v>2954873.4535139287</v>
      </c>
    </row>
    <row r="49" spans="2:13" x14ac:dyDescent="0.25">
      <c r="B49">
        <f t="shared" si="5"/>
        <v>84</v>
      </c>
      <c r="C49">
        <f>Savings!C55</f>
        <v>4359858.1669758875</v>
      </c>
      <c r="D49">
        <f>Savings!D55</f>
        <v>8734258.1831674557</v>
      </c>
      <c r="E49">
        <f>Savings!E55</f>
        <v>6203980.7282172209</v>
      </c>
      <c r="F49">
        <f>VLOOKUP($B49,Requirements!$B$26:$H$89,5,FALSE)</f>
        <v>485098.79524577339</v>
      </c>
      <c r="G49">
        <f>VLOOKUP($B49,Requirements!$B$26:$H$89,6,FALSE)</f>
        <v>1219582.6613076588</v>
      </c>
      <c r="H49">
        <f>VLOOKUP($B49,Requirements!$B$26:$H$89,7,FALSE)</f>
        <v>1168023.6277183683</v>
      </c>
      <c r="I49">
        <f t="shared" si="0"/>
        <v>6432699.0261201886</v>
      </c>
      <c r="J49">
        <f t="shared" si="1"/>
        <v>957568.36142393353</v>
      </c>
      <c r="K49">
        <f t="shared" si="2"/>
        <v>5475130.6646962548</v>
      </c>
      <c r="L49">
        <f t="shared" si="3"/>
        <v>8249159.3879216826</v>
      </c>
      <c r="M49">
        <f t="shared" si="4"/>
        <v>3140275.5056682285</v>
      </c>
    </row>
    <row r="50" spans="2:13" x14ac:dyDescent="0.25">
      <c r="B50">
        <f t="shared" ref="B50:B63" si="6">B49+1</f>
        <v>85</v>
      </c>
      <c r="C50">
        <f>Savings!C56</f>
        <v>4554252.4936549235</v>
      </c>
      <c r="D50">
        <f>Savings!D56</f>
        <v>9205971.092325829</v>
      </c>
      <c r="E50">
        <f>Savings!E56</f>
        <v>6534179.7646280825</v>
      </c>
      <c r="F50">
        <f>VLOOKUP($B50,Requirements!$B$26:$H$89,5,FALSE)</f>
        <v>473078.2860504837</v>
      </c>
      <c r="G50">
        <f>VLOOKUP($B50,Requirements!$B$26:$H$89,6,FALSE)</f>
        <v>1221137.8879053334</v>
      </c>
      <c r="H50">
        <f>VLOOKUP($B50,Requirements!$B$26:$H$89,7,FALSE)</f>
        <v>1171584.6549307138</v>
      </c>
      <c r="I50">
        <f t="shared" si="0"/>
        <v>6764801.1168696107</v>
      </c>
      <c r="J50">
        <f t="shared" si="1"/>
        <v>955266.9429621771</v>
      </c>
      <c r="K50">
        <f t="shared" si="2"/>
        <v>5809534.1739074336</v>
      </c>
      <c r="L50">
        <f t="shared" si="3"/>
        <v>8732892.8062753454</v>
      </c>
      <c r="M50">
        <f t="shared" si="4"/>
        <v>3333114.6057495903</v>
      </c>
    </row>
    <row r="51" spans="2:13" x14ac:dyDescent="0.25">
      <c r="B51">
        <f t="shared" si="6"/>
        <v>86</v>
      </c>
      <c r="C51">
        <f>Savings!C57</f>
        <v>4756422.593401121</v>
      </c>
      <c r="D51">
        <f>Savings!D57</f>
        <v>9701269.64694212</v>
      </c>
      <c r="E51">
        <f>Savings!E57</f>
        <v>6880888.7528594872</v>
      </c>
      <c r="F51">
        <f>VLOOKUP($B51,Requirements!$B$26:$H$89,5,FALSE)</f>
        <v>460743.24385186355</v>
      </c>
      <c r="G51">
        <f>VLOOKUP($B51,Requirements!$B$26:$H$89,6,FALSE)</f>
        <v>1222733.8091262293</v>
      </c>
      <c r="H51">
        <f>VLOOKUP($B51,Requirements!$B$26:$H$89,7,FALSE)</f>
        <v>1175311.735094924</v>
      </c>
      <c r="I51">
        <f t="shared" si="0"/>
        <v>7112860.3310675761</v>
      </c>
      <c r="J51">
        <f t="shared" si="1"/>
        <v>952929.59602433897</v>
      </c>
      <c r="K51">
        <f t="shared" si="2"/>
        <v>6159930.735043237</v>
      </c>
      <c r="L51">
        <f t="shared" si="3"/>
        <v>9240526.4030902572</v>
      </c>
      <c r="M51">
        <f t="shared" si="4"/>
        <v>3533688.784274892</v>
      </c>
    </row>
    <row r="52" spans="2:13" x14ac:dyDescent="0.25">
      <c r="B52">
        <f t="shared" si="6"/>
        <v>87</v>
      </c>
      <c r="C52">
        <f>Savings!C58</f>
        <v>4966679.4971371656</v>
      </c>
      <c r="D52">
        <f>Savings!D58</f>
        <v>10221333.129289227</v>
      </c>
      <c r="E52">
        <f>Savings!E58</f>
        <v>7244933.190502462</v>
      </c>
      <c r="F52">
        <f>VLOOKUP($B52,Requirements!$B$26:$H$89,5,FALSE)</f>
        <v>448085.43846526957</v>
      </c>
      <c r="G52">
        <f>VLOOKUP($B52,Requirements!$B$26:$H$89,6,FALSE)</f>
        <v>1224371.4898006166</v>
      </c>
      <c r="H52">
        <f>VLOOKUP($B52,Requirements!$B$26:$H$89,7,FALSE)</f>
        <v>1179212.611365201</v>
      </c>
      <c r="I52">
        <f t="shared" si="0"/>
        <v>7477648.6056429511</v>
      </c>
      <c r="J52">
        <f t="shared" si="1"/>
        <v>950556.51321036241</v>
      </c>
      <c r="K52">
        <f t="shared" si="2"/>
        <v>6527092.0924325883</v>
      </c>
      <c r="L52">
        <f t="shared" si="3"/>
        <v>9773247.6908239573</v>
      </c>
      <c r="M52">
        <f t="shared" si="4"/>
        <v>3742308.007336549</v>
      </c>
    </row>
    <row r="53" spans="2:13" x14ac:dyDescent="0.25">
      <c r="B53">
        <f t="shared" si="6"/>
        <v>88</v>
      </c>
      <c r="C53">
        <f>Savings!C59</f>
        <v>5185346.6770226527</v>
      </c>
      <c r="D53">
        <f>Savings!D59</f>
        <v>10767399.785753688</v>
      </c>
      <c r="E53">
        <f>Savings!E59</f>
        <v>7627179.8500275854</v>
      </c>
      <c r="F53">
        <f>VLOOKUP($B53,Requirements!$B$26:$H$89,5,FALSE)</f>
        <v>435096.42435206211</v>
      </c>
      <c r="G53">
        <f>VLOOKUP($B53,Requirements!$B$26:$H$89,6,FALSE)</f>
        <v>1226052.0226215017</v>
      </c>
      <c r="H53">
        <f>VLOOKUP($B53,Requirements!$B$26:$H$89,7,FALSE)</f>
        <v>1183295.3879639257</v>
      </c>
      <c r="I53">
        <f t="shared" si="0"/>
        <v>7859975.4376013083</v>
      </c>
      <c r="J53">
        <f t="shared" si="1"/>
        <v>948147.94497916324</v>
      </c>
      <c r="K53">
        <f t="shared" si="2"/>
        <v>6911827.4926221455</v>
      </c>
      <c r="L53">
        <f t="shared" si="3"/>
        <v>10332303.361401625</v>
      </c>
      <c r="M53">
        <f t="shared" si="4"/>
        <v>3959294.654401151</v>
      </c>
    </row>
    <row r="54" spans="2:13" x14ac:dyDescent="0.25">
      <c r="B54">
        <f t="shared" si="6"/>
        <v>89</v>
      </c>
      <c r="C54">
        <f>Savings!C60</f>
        <v>5412760.5441035591</v>
      </c>
      <c r="D54">
        <f>Savings!D60</f>
        <v>11340769.775041373</v>
      </c>
      <c r="E54">
        <f>Savings!E60</f>
        <v>8028538.8425289653</v>
      </c>
      <c r="F54">
        <f>VLOOKUP($B54,Requirements!$B$26:$H$89,5,FALSE)</f>
        <v>421767.53498457425</v>
      </c>
      <c r="G54">
        <f>VLOOKUP($B54,Requirements!$B$26:$H$89,6,FALSE)</f>
        <v>1227776.5288736913</v>
      </c>
      <c r="H54">
        <f>VLOOKUP($B54,Requirements!$B$26:$H$89,7,FALSE)</f>
        <v>1187568.5470184968</v>
      </c>
      <c r="I54">
        <f t="shared" si="0"/>
        <v>8260689.7205579653</v>
      </c>
      <c r="J54">
        <f t="shared" si="1"/>
        <v>945704.2036255874</v>
      </c>
      <c r="K54">
        <f t="shared" si="2"/>
        <v>7314985.5169323776</v>
      </c>
      <c r="L54">
        <f t="shared" si="3"/>
        <v>10919002.2400568</v>
      </c>
      <c r="M54">
        <f t="shared" si="4"/>
        <v>4184984.0152298678</v>
      </c>
    </row>
    <row r="55" spans="2:13" x14ac:dyDescent="0.25">
      <c r="B55">
        <f t="shared" si="6"/>
        <v>90</v>
      </c>
      <c r="C55">
        <f>Savings!C61</f>
        <v>5649270.9658677019</v>
      </c>
      <c r="D55">
        <f>Savings!D61</f>
        <v>11942808.263793442</v>
      </c>
      <c r="E55">
        <f>Savings!E61</f>
        <v>8449965.7846554145</v>
      </c>
      <c r="F55">
        <f>VLOOKUP($B55,Requirements!$B$26:$H$89,5,FALSE)</f>
        <v>408089.87706363288</v>
      </c>
      <c r="G55">
        <f>VLOOKUP($B55,Requirements!$B$26:$H$89,6,FALSE)</f>
        <v>1229546.1591819383</v>
      </c>
      <c r="H55">
        <f>VLOOKUP($B55,Requirements!$B$26:$H$89,7,FALSE)</f>
        <v>1192040.9661832796</v>
      </c>
      <c r="I55">
        <f t="shared" si="0"/>
        <v>8680681.6714388523</v>
      </c>
      <c r="J55">
        <f t="shared" si="1"/>
        <v>943225.66747628374</v>
      </c>
      <c r="K55">
        <f t="shared" si="2"/>
        <v>7737456.0039625689</v>
      </c>
      <c r="L55">
        <f t="shared" si="3"/>
        <v>11534718.38672981</v>
      </c>
      <c r="M55">
        <f t="shared" si="4"/>
        <v>4419724.8066857634</v>
      </c>
    </row>
    <row r="56" spans="2:13" x14ac:dyDescent="0.25">
      <c r="B56">
        <f t="shared" si="6"/>
        <v>91</v>
      </c>
      <c r="C56">
        <f>Savings!C62</f>
        <v>5895241.8045024099</v>
      </c>
      <c r="D56">
        <f>Savings!D62</f>
        <v>12574948.676983114</v>
      </c>
      <c r="E56">
        <f>Savings!E62</f>
        <v>8892464.0738881864</v>
      </c>
      <c r="F56">
        <f>VLOOKUP($B56,Requirements!$B$26:$H$89,5,FALSE)</f>
        <v>394054.32458477328</v>
      </c>
      <c r="G56">
        <f>VLOOKUP($B56,Requirements!$B$26:$H$89,6,FALSE)</f>
        <v>1231362.0942786592</v>
      </c>
      <c r="H56">
        <f>VLOOKUP($B56,Requirements!$B$26:$H$89,7,FALSE)</f>
        <v>1196721.937083279</v>
      </c>
      <c r="I56">
        <f t="shared" si="0"/>
        <v>9120884.8517912365</v>
      </c>
      <c r="J56">
        <f t="shared" si="1"/>
        <v>940712.78531557042</v>
      </c>
      <c r="K56">
        <f t="shared" si="2"/>
        <v>8180172.0664756661</v>
      </c>
      <c r="L56">
        <f t="shared" si="3"/>
        <v>12180894.352398342</v>
      </c>
      <c r="M56">
        <f t="shared" si="4"/>
        <v>4663879.7102237511</v>
      </c>
    </row>
    <row r="57" spans="2:13" x14ac:dyDescent="0.25">
      <c r="B57">
        <f t="shared" si="6"/>
        <v>92</v>
      </c>
      <c r="C57">
        <f>Savings!C63</f>
        <v>6151051.4766825065</v>
      </c>
      <c r="D57">
        <f>Savings!D63</f>
        <v>13238696.11083227</v>
      </c>
      <c r="E57">
        <f>Savings!E63</f>
        <v>9357087.277582597</v>
      </c>
      <c r="F57">
        <f>VLOOKUP($B57,Requirements!$B$26:$H$89,5,FALSE)</f>
        <v>379651.51274918788</v>
      </c>
      <c r="G57">
        <f>VLOOKUP($B57,Requirements!$B$26:$H$89,6,FALSE)</f>
        <v>1233225.5457917438</v>
      </c>
      <c r="H57">
        <f>VLOOKUP($B57,Requirements!$B$26:$H$89,7,FALSE)</f>
        <v>1201621.1846178523</v>
      </c>
      <c r="I57">
        <f t="shared" si="0"/>
        <v>9582278.2883657906</v>
      </c>
      <c r="J57">
        <f t="shared" si="1"/>
        <v>938166.08105292788</v>
      </c>
      <c r="K57">
        <f t="shared" si="2"/>
        <v>8644112.2073128633</v>
      </c>
      <c r="L57">
        <f t="shared" si="3"/>
        <v>12859044.598083083</v>
      </c>
      <c r="M57">
        <f t="shared" si="4"/>
        <v>4917825.9308907632</v>
      </c>
    </row>
    <row r="58" spans="2:13" x14ac:dyDescent="0.25">
      <c r="B58">
        <f t="shared" si="6"/>
        <v>93</v>
      </c>
      <c r="C58">
        <f>Savings!C64</f>
        <v>6417093.535749807</v>
      </c>
      <c r="D58">
        <f>Savings!D64</f>
        <v>13935630.916373884</v>
      </c>
      <c r="E58">
        <f>Savings!E64</f>
        <v>9844941.6414617281</v>
      </c>
      <c r="F58">
        <f>VLOOKUP($B58,Requirements!$B$26:$H$89,5,FALSE)</f>
        <v>364871.83171534713</v>
      </c>
      <c r="G58">
        <f>VLOOKUP($B58,Requirements!$B$26:$H$89,6,FALSE)</f>
        <v>1235137.7570529759</v>
      </c>
      <c r="H58">
        <f>VLOOKUP($B58,Requirements!$B$26:$H$89,7,FALSE)</f>
        <v>1206748.8871645669</v>
      </c>
      <c r="I58">
        <f t="shared" si="0"/>
        <v>10065888.697861806</v>
      </c>
      <c r="J58">
        <f t="shared" si="1"/>
        <v>935586.15864429658</v>
      </c>
      <c r="K58">
        <f t="shared" si="2"/>
        <v>9130302.5392175093</v>
      </c>
      <c r="L58">
        <f t="shared" si="3"/>
        <v>13570759.084658537</v>
      </c>
      <c r="M58">
        <f t="shared" si="4"/>
        <v>5181955.7786968313</v>
      </c>
    </row>
    <row r="59" spans="2:13" x14ac:dyDescent="0.25">
      <c r="B59">
        <f t="shared" si="6"/>
        <v>94</v>
      </c>
      <c r="C59">
        <f>Savings!C65</f>
        <v>6693777.2771798</v>
      </c>
      <c r="D59">
        <f>Savings!D65</f>
        <v>14667412.462192578</v>
      </c>
      <c r="E59">
        <f>Savings!E65</f>
        <v>10357188.723534815</v>
      </c>
      <c r="F59">
        <f>VLOOKUP($B59,Requirements!$B$26:$H$89,5,FALSE)</f>
        <v>349705.42018712254</v>
      </c>
      <c r="G59">
        <f>VLOOKUP($B59,Requirements!$B$26:$H$89,6,FALSE)</f>
        <v>1237100.0039276108</v>
      </c>
      <c r="H59">
        <f>VLOOKUP($B59,Requirements!$B$26:$H$89,7,FALSE)</f>
        <v>1212115.6977251752</v>
      </c>
      <c r="I59">
        <f t="shared" si="0"/>
        <v>10572792.820969066</v>
      </c>
      <c r="J59">
        <f t="shared" si="1"/>
        <v>932973.70727996959</v>
      </c>
      <c r="K59">
        <f t="shared" si="2"/>
        <v>9639819.1136890966</v>
      </c>
      <c r="L59">
        <f t="shared" si="3"/>
        <v>14317707.042005455</v>
      </c>
      <c r="M59">
        <f t="shared" si="4"/>
        <v>5456677.2732521892</v>
      </c>
    </row>
    <row r="60" spans="2:13" x14ac:dyDescent="0.25">
      <c r="B60">
        <f t="shared" si="6"/>
        <v>95</v>
      </c>
      <c r="C60">
        <f>Savings!C66</f>
        <v>6981528.3682669923</v>
      </c>
      <c r="D60">
        <f>Savings!D66</f>
        <v>15435783.085302208</v>
      </c>
      <c r="E60">
        <f>Savings!E66</f>
        <v>10895048.159711557</v>
      </c>
      <c r="F60">
        <f>VLOOKUP($B60,Requirements!$B$26:$H$89,5,FALSE)</f>
        <v>334142.15883413446</v>
      </c>
      <c r="G60">
        <f>VLOOKUP($B60,Requirements!$B$26:$H$89,6,FALSE)</f>
        <v>1239113.595665656</v>
      </c>
      <c r="H60">
        <f>VLOOKUP($B60,Requirements!$B$26:$H$89,7,FALSE)</f>
        <v>1217732.7660576412</v>
      </c>
      <c r="I60">
        <f t="shared" si="0"/>
        <v>11104119.871093586</v>
      </c>
      <c r="J60">
        <f t="shared" si="1"/>
        <v>930329.50685247721</v>
      </c>
      <c r="K60">
        <f t="shared" si="2"/>
        <v>10173790.364241108</v>
      </c>
      <c r="L60">
        <f t="shared" si="3"/>
        <v>15101640.926468072</v>
      </c>
      <c r="M60">
        <f t="shared" si="4"/>
        <v>5742414.7726013362</v>
      </c>
    </row>
    <row r="61" spans="2:13" x14ac:dyDescent="0.25">
      <c r="B61">
        <f t="shared" si="6"/>
        <v>96</v>
      </c>
      <c r="C61">
        <f>Savings!C67</f>
        <v>7280789.5029976722</v>
      </c>
      <c r="D61">
        <f>Savings!D67</f>
        <v>16242572.239567319</v>
      </c>
      <c r="E61">
        <f>Savings!E67</f>
        <v>11459800.567697136</v>
      </c>
      <c r="F61">
        <f>VLOOKUP($B61,Requirements!$B$26:$H$89,5,FALSE)</f>
        <v>318171.66353993444</v>
      </c>
      <c r="G61">
        <f>VLOOKUP($B61,Requirements!$B$26:$H$89,6,FALSE)</f>
        <v>1241179.8757754299</v>
      </c>
      <c r="H61">
        <f>VLOOKUP($B61,Requirements!$B$26:$H$89,7,FALSE)</f>
        <v>1223611.7618401977</v>
      </c>
      <c r="I61">
        <f t="shared" si="0"/>
        <v>11661054.10342071</v>
      </c>
      <c r="J61">
        <f t="shared" si="1"/>
        <v>927654.43371852068</v>
      </c>
      <c r="K61">
        <f t="shared" si="2"/>
        <v>10733399.669702189</v>
      </c>
      <c r="L61">
        <f t="shared" si="3"/>
        <v>15924400.576027384</v>
      </c>
      <c r="M61">
        <f t="shared" si="4"/>
        <v>6039609.6272222418</v>
      </c>
    </row>
    <row r="62" spans="2:13" x14ac:dyDescent="0.25">
      <c r="B62">
        <f t="shared" si="6"/>
        <v>97</v>
      </c>
      <c r="C62">
        <f>Savings!C68</f>
        <v>7592021.0831175791</v>
      </c>
      <c r="D62">
        <f>Savings!D68</f>
        <v>17089700.851545684</v>
      </c>
      <c r="E62">
        <f>Savings!E68</f>
        <v>12052790.596081993</v>
      </c>
      <c r="F62">
        <f>VLOOKUP($B62,Requirements!$B$26:$H$89,5,FALSE)</f>
        <v>301783.27847351675</v>
      </c>
      <c r="G62">
        <f>VLOOKUP($B62,Requirements!$B$26:$H$89,6,FALSE)</f>
        <v>1243300.2229199763</v>
      </c>
      <c r="H62">
        <f>VLOOKUP($B62,Requirements!$B$26:$H$89,7,FALSE)</f>
        <v>1229764.8989155553</v>
      </c>
      <c r="I62">
        <f t="shared" si="0"/>
        <v>12244837.510248417</v>
      </c>
      <c r="J62">
        <f t="shared" si="1"/>
        <v>924949.46676968283</v>
      </c>
      <c r="K62">
        <f t="shared" si="2"/>
        <v>11319888.043478735</v>
      </c>
      <c r="L62">
        <f t="shared" si="3"/>
        <v>16787917.573072169</v>
      </c>
      <c r="M62">
        <f t="shared" si="4"/>
        <v>6348720.8601976028</v>
      </c>
    </row>
    <row r="63" spans="2:13" x14ac:dyDescent="0.25">
      <c r="B63">
        <f t="shared" si="6"/>
        <v>98</v>
      </c>
      <c r="C63">
        <f>Savings!C69</f>
        <v>7915701.9264422823</v>
      </c>
      <c r="D63">
        <f>Savings!D69</f>
        <v>17979185.894122969</v>
      </c>
      <c r="E63">
        <f>Savings!E69</f>
        <v>12675430.125886092</v>
      </c>
      <c r="F63">
        <f>VLOOKUP($B63,Requirements!$B$26:$H$89,5,FALSE)</f>
        <v>284966.06897953682</v>
      </c>
      <c r="G63">
        <f>VLOOKUP($B63,Requirements!$B$26:$H$89,6,FALSE)</f>
        <v>1245476.0518369374</v>
      </c>
      <c r="H63">
        <f>VLOOKUP($B63,Requirements!$B$26:$H$89,7,FALSE)</f>
        <v>1236204.9606656383</v>
      </c>
      <c r="I63">
        <f t="shared" si="0"/>
        <v>12856772.648817115</v>
      </c>
      <c r="J63">
        <f t="shared" si="1"/>
        <v>922215.69382737076</v>
      </c>
      <c r="K63">
        <f t="shared" si="2"/>
        <v>11934556.954989744</v>
      </c>
      <c r="L63">
        <f t="shared" si="3"/>
        <v>17694219.825143434</v>
      </c>
      <c r="M63">
        <f t="shared" si="4"/>
        <v>6670225.8746053446</v>
      </c>
    </row>
    <row r="64" spans="2:13" x14ac:dyDescent="0.25">
      <c r="B64">
        <f t="shared" ref="B64" si="7">B63+1</f>
        <v>99</v>
      </c>
      <c r="C64">
        <f>Savings!C70</f>
        <v>8252330.0034999736</v>
      </c>
      <c r="D64">
        <f>Savings!D70</f>
        <v>18913145.18882912</v>
      </c>
      <c r="E64">
        <f>Savings!E70</f>
        <v>13329201.632180396</v>
      </c>
      <c r="F64">
        <f>VLOOKUP($B64,Requirements!$B$26:$H$89,5,FALSE)</f>
        <v>267708.81428249244</v>
      </c>
      <c r="G64">
        <f>VLOOKUP($B64,Requirements!$B$26:$H$89,6,FALSE)</f>
        <v>1247708.8142824925</v>
      </c>
      <c r="H64">
        <f>VLOOKUP($B64,Requirements!$B$26:$H$89,7,FALSE)</f>
        <v>1242945.3265695577</v>
      </c>
      <c r="I64">
        <f t="shared" si="0"/>
        <v>13498225.608169829</v>
      </c>
      <c r="J64">
        <f t="shared" si="1"/>
        <v>919454.31837818085</v>
      </c>
      <c r="K64">
        <f t="shared" si="2"/>
        <v>12578771.289791649</v>
      </c>
      <c r="L64">
        <f t="shared" si="3"/>
        <v>18645436.374546628</v>
      </c>
      <c r="M64">
        <f t="shared" si="4"/>
        <v>7004621.1892174808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Requirements</vt:lpstr>
      <vt:lpstr>Savings</vt:lpstr>
      <vt:lpstr>Sheet1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joel.mitchell</dc:creator>
  <cp:lastModifiedBy>joel.mitchell</cp:lastModifiedBy>
  <dcterms:created xsi:type="dcterms:W3CDTF">2018-12-18T03:22:29Z</dcterms:created>
  <dcterms:modified xsi:type="dcterms:W3CDTF">2018-12-19T06:08:52Z</dcterms:modified>
</cp:coreProperties>
</file>