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24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C18" i="1"/>
  <c r="W18" i="1"/>
  <c r="X16" i="1"/>
  <c r="X18" i="1"/>
  <c r="W17" i="1"/>
  <c r="X17" i="1"/>
  <c r="D39" i="1"/>
  <c r="D9" i="1"/>
  <c r="D10" i="1"/>
  <c r="D18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AO16" i="1"/>
  <c r="Y16" i="1"/>
  <c r="Y17" i="1"/>
  <c r="Z16" i="1"/>
  <c r="Z17" i="1"/>
  <c r="AA16" i="1"/>
  <c r="AA17" i="1"/>
  <c r="AB16" i="1"/>
  <c r="AB17" i="1"/>
  <c r="AC16" i="1"/>
  <c r="AC17" i="1"/>
  <c r="AD16" i="1"/>
  <c r="AD17" i="1"/>
  <c r="AE16" i="1"/>
  <c r="AE17" i="1"/>
  <c r="AF16" i="1"/>
  <c r="AF17" i="1"/>
  <c r="AG16" i="1"/>
  <c r="AG17" i="1"/>
  <c r="AH16" i="1"/>
  <c r="AH17" i="1"/>
  <c r="AI16" i="1"/>
  <c r="AI17" i="1"/>
  <c r="AJ16" i="1"/>
  <c r="AJ17" i="1"/>
  <c r="AK16" i="1"/>
  <c r="AK17" i="1"/>
  <c r="AL16" i="1"/>
  <c r="AL17" i="1"/>
  <c r="AM16" i="1"/>
  <c r="AM17" i="1"/>
  <c r="AN16" i="1"/>
  <c r="AN17" i="1"/>
  <c r="AO17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C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C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C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C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C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C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C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C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C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C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C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C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C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C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C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C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C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R9" i="1"/>
  <c r="S9" i="1"/>
  <c r="T9" i="1"/>
  <c r="U9" i="1"/>
  <c r="R10" i="1"/>
  <c r="S10" i="1"/>
  <c r="T10" i="1"/>
  <c r="U10" i="1"/>
  <c r="R11" i="1"/>
  <c r="S11" i="1"/>
  <c r="T11" i="1"/>
  <c r="U11" i="1"/>
  <c r="R12" i="1"/>
  <c r="S12" i="1"/>
  <c r="T12" i="1"/>
  <c r="U12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R31" i="1"/>
  <c r="S31" i="1"/>
  <c r="T31" i="1"/>
  <c r="U31" i="1"/>
  <c r="R32" i="1"/>
  <c r="S32" i="1"/>
  <c r="T32" i="1"/>
  <c r="U32" i="1"/>
  <c r="R33" i="1"/>
  <c r="S33" i="1"/>
  <c r="T33" i="1"/>
  <c r="U33" i="1"/>
  <c r="R34" i="1"/>
  <c r="S34" i="1"/>
  <c r="T34" i="1"/>
  <c r="U34" i="1"/>
  <c r="R35" i="1"/>
  <c r="S35" i="1"/>
  <c r="T35" i="1"/>
  <c r="U35" i="1"/>
  <c r="R39" i="1"/>
  <c r="S39" i="1"/>
  <c r="T39" i="1"/>
  <c r="U39" i="1"/>
  <c r="R40" i="1"/>
  <c r="S40" i="1"/>
  <c r="T40" i="1"/>
  <c r="U40" i="1"/>
  <c r="R41" i="1"/>
  <c r="S41" i="1"/>
  <c r="T41" i="1"/>
  <c r="U41" i="1"/>
  <c r="R42" i="1"/>
  <c r="S42" i="1"/>
  <c r="T42" i="1"/>
  <c r="U42" i="1"/>
  <c r="R43" i="1"/>
  <c r="S43" i="1"/>
  <c r="T43" i="1"/>
  <c r="U43" i="1"/>
  <c r="R44" i="1"/>
  <c r="S44" i="1"/>
  <c r="T44" i="1"/>
  <c r="U44" i="1"/>
  <c r="R45" i="1"/>
  <c r="S45" i="1"/>
  <c r="T45" i="1"/>
  <c r="U45" i="1"/>
  <c r="R46" i="1"/>
  <c r="S46" i="1"/>
  <c r="T46" i="1"/>
  <c r="U46" i="1"/>
  <c r="R47" i="1"/>
  <c r="S47" i="1"/>
  <c r="T47" i="1"/>
  <c r="U47" i="1"/>
  <c r="R48" i="1"/>
  <c r="S48" i="1"/>
  <c r="T48" i="1"/>
  <c r="U48" i="1"/>
  <c r="R49" i="1"/>
  <c r="S49" i="1"/>
  <c r="T49" i="1"/>
  <c r="U49" i="1"/>
  <c r="R50" i="1"/>
  <c r="S50" i="1"/>
  <c r="T50" i="1"/>
  <c r="U50" i="1"/>
  <c r="R51" i="1"/>
  <c r="S51" i="1"/>
  <c r="T51" i="1"/>
  <c r="U51" i="1"/>
  <c r="R52" i="1"/>
  <c r="S52" i="1"/>
  <c r="T52" i="1"/>
  <c r="U52" i="1"/>
  <c r="R53" i="1"/>
  <c r="S53" i="1"/>
  <c r="T53" i="1"/>
  <c r="U53" i="1"/>
  <c r="R54" i="1"/>
  <c r="S54" i="1"/>
  <c r="T54" i="1"/>
  <c r="U54" i="1"/>
  <c r="R55" i="1"/>
  <c r="S55" i="1"/>
  <c r="T55" i="1"/>
  <c r="U55" i="1"/>
  <c r="R56" i="1"/>
  <c r="S56" i="1"/>
  <c r="T56" i="1"/>
  <c r="U56" i="1"/>
  <c r="R57" i="1"/>
  <c r="S57" i="1"/>
  <c r="T57" i="1"/>
  <c r="U57" i="1"/>
  <c r="E9" i="1"/>
  <c r="E10" i="1"/>
  <c r="F9" i="1"/>
  <c r="F10" i="1"/>
  <c r="G9" i="1"/>
  <c r="G10" i="1"/>
  <c r="H9" i="1"/>
  <c r="H10" i="1"/>
  <c r="I9" i="1"/>
  <c r="I10" i="1"/>
  <c r="J9" i="1"/>
  <c r="J10" i="1"/>
  <c r="K9" i="1"/>
  <c r="K10" i="1"/>
  <c r="L9" i="1"/>
  <c r="L10" i="1"/>
  <c r="M9" i="1"/>
  <c r="M10" i="1"/>
  <c r="N9" i="1"/>
  <c r="N10" i="1"/>
  <c r="O9" i="1"/>
  <c r="O10" i="1"/>
  <c r="P9" i="1"/>
  <c r="P10" i="1"/>
  <c r="Q9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D12" i="1"/>
  <c r="D11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9" i="1"/>
  <c r="O39" i="1"/>
  <c r="P39" i="1"/>
  <c r="Q39" i="1"/>
  <c r="N40" i="1"/>
  <c r="O40" i="1"/>
  <c r="P40" i="1"/>
  <c r="Q40" i="1"/>
  <c r="N41" i="1"/>
  <c r="O41" i="1"/>
  <c r="P41" i="1"/>
  <c r="Q41" i="1"/>
  <c r="N42" i="1"/>
  <c r="O42" i="1"/>
  <c r="P42" i="1"/>
  <c r="Q42" i="1"/>
  <c r="N43" i="1"/>
  <c r="O43" i="1"/>
  <c r="P43" i="1"/>
  <c r="Q43" i="1"/>
  <c r="N44" i="1"/>
  <c r="O44" i="1"/>
  <c r="P44" i="1"/>
  <c r="Q44" i="1"/>
  <c r="N45" i="1"/>
  <c r="O45" i="1"/>
  <c r="P45" i="1"/>
  <c r="Q45" i="1"/>
  <c r="N46" i="1"/>
  <c r="O46" i="1"/>
  <c r="P46" i="1"/>
  <c r="Q46" i="1"/>
  <c r="N47" i="1"/>
  <c r="O47" i="1"/>
  <c r="P47" i="1"/>
  <c r="Q47" i="1"/>
  <c r="N48" i="1"/>
  <c r="O48" i="1"/>
  <c r="P48" i="1"/>
  <c r="Q48" i="1"/>
  <c r="N49" i="1"/>
  <c r="O49" i="1"/>
  <c r="P49" i="1"/>
  <c r="Q49" i="1"/>
  <c r="N50" i="1"/>
  <c r="O50" i="1"/>
  <c r="P50" i="1"/>
  <c r="Q50" i="1"/>
  <c r="N51" i="1"/>
  <c r="O51" i="1"/>
  <c r="P51" i="1"/>
  <c r="Q51" i="1"/>
  <c r="N52" i="1"/>
  <c r="O52" i="1"/>
  <c r="P52" i="1"/>
  <c r="Q52" i="1"/>
  <c r="N53" i="1"/>
  <c r="O53" i="1"/>
  <c r="P53" i="1"/>
  <c r="Q53" i="1"/>
  <c r="N54" i="1"/>
  <c r="O54" i="1"/>
  <c r="P54" i="1"/>
  <c r="Q54" i="1"/>
  <c r="N55" i="1"/>
  <c r="O55" i="1"/>
  <c r="P55" i="1"/>
  <c r="Q55" i="1"/>
  <c r="N56" i="1"/>
  <c r="O56" i="1"/>
  <c r="P56" i="1"/>
  <c r="Q56" i="1"/>
  <c r="N57" i="1"/>
  <c r="O57" i="1"/>
  <c r="P57" i="1"/>
  <c r="Q57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D40" i="1"/>
  <c r="E40" i="1"/>
  <c r="F40" i="1"/>
  <c r="G40" i="1"/>
  <c r="H40" i="1"/>
  <c r="I40" i="1"/>
  <c r="J40" i="1"/>
  <c r="K40" i="1"/>
  <c r="L40" i="1"/>
  <c r="D41" i="1"/>
  <c r="E41" i="1"/>
  <c r="F41" i="1"/>
  <c r="G41" i="1"/>
  <c r="H41" i="1"/>
  <c r="I41" i="1"/>
  <c r="J41" i="1"/>
  <c r="K41" i="1"/>
  <c r="L41" i="1"/>
  <c r="D42" i="1"/>
  <c r="E42" i="1"/>
  <c r="F42" i="1"/>
  <c r="G42" i="1"/>
  <c r="H42" i="1"/>
  <c r="I42" i="1"/>
  <c r="J42" i="1"/>
  <c r="K42" i="1"/>
  <c r="L42" i="1"/>
  <c r="D43" i="1"/>
  <c r="E43" i="1"/>
  <c r="F43" i="1"/>
  <c r="G43" i="1"/>
  <c r="H43" i="1"/>
  <c r="I43" i="1"/>
  <c r="J43" i="1"/>
  <c r="K43" i="1"/>
  <c r="L43" i="1"/>
  <c r="D44" i="1"/>
  <c r="E44" i="1"/>
  <c r="F44" i="1"/>
  <c r="G44" i="1"/>
  <c r="H44" i="1"/>
  <c r="I44" i="1"/>
  <c r="J44" i="1"/>
  <c r="K44" i="1"/>
  <c r="L44" i="1"/>
  <c r="D45" i="1"/>
  <c r="E45" i="1"/>
  <c r="F45" i="1"/>
  <c r="G45" i="1"/>
  <c r="H45" i="1"/>
  <c r="I45" i="1"/>
  <c r="J45" i="1"/>
  <c r="K45" i="1"/>
  <c r="L45" i="1"/>
  <c r="D46" i="1"/>
  <c r="E46" i="1"/>
  <c r="F46" i="1"/>
  <c r="G46" i="1"/>
  <c r="H46" i="1"/>
  <c r="I46" i="1"/>
  <c r="J46" i="1"/>
  <c r="K46" i="1"/>
  <c r="L46" i="1"/>
  <c r="D47" i="1"/>
  <c r="E47" i="1"/>
  <c r="F47" i="1"/>
  <c r="G47" i="1"/>
  <c r="H47" i="1"/>
  <c r="I47" i="1"/>
  <c r="J47" i="1"/>
  <c r="K47" i="1"/>
  <c r="L47" i="1"/>
  <c r="D48" i="1"/>
  <c r="E48" i="1"/>
  <c r="F48" i="1"/>
  <c r="G48" i="1"/>
  <c r="H48" i="1"/>
  <c r="I48" i="1"/>
  <c r="J48" i="1"/>
  <c r="K48" i="1"/>
  <c r="L48" i="1"/>
  <c r="D49" i="1"/>
  <c r="E49" i="1"/>
  <c r="F49" i="1"/>
  <c r="G49" i="1"/>
  <c r="H49" i="1"/>
  <c r="I49" i="1"/>
  <c r="J49" i="1"/>
  <c r="K49" i="1"/>
  <c r="L49" i="1"/>
  <c r="D50" i="1"/>
  <c r="E50" i="1"/>
  <c r="F50" i="1"/>
  <c r="G50" i="1"/>
  <c r="H50" i="1"/>
  <c r="I50" i="1"/>
  <c r="J50" i="1"/>
  <c r="K50" i="1"/>
  <c r="L50" i="1"/>
  <c r="D51" i="1"/>
  <c r="E51" i="1"/>
  <c r="F51" i="1"/>
  <c r="G51" i="1"/>
  <c r="H51" i="1"/>
  <c r="I51" i="1"/>
  <c r="J51" i="1"/>
  <c r="K51" i="1"/>
  <c r="L51" i="1"/>
  <c r="D52" i="1"/>
  <c r="E52" i="1"/>
  <c r="F52" i="1"/>
  <c r="G52" i="1"/>
  <c r="H52" i="1"/>
  <c r="I52" i="1"/>
  <c r="J52" i="1"/>
  <c r="K52" i="1"/>
  <c r="L52" i="1"/>
  <c r="D53" i="1"/>
  <c r="E53" i="1"/>
  <c r="F53" i="1"/>
  <c r="G53" i="1"/>
  <c r="H53" i="1"/>
  <c r="I53" i="1"/>
  <c r="J53" i="1"/>
  <c r="K53" i="1"/>
  <c r="L53" i="1"/>
  <c r="D54" i="1"/>
  <c r="E54" i="1"/>
  <c r="F54" i="1"/>
  <c r="G54" i="1"/>
  <c r="H54" i="1"/>
  <c r="I54" i="1"/>
  <c r="J54" i="1"/>
  <c r="K54" i="1"/>
  <c r="L54" i="1"/>
  <c r="D55" i="1"/>
  <c r="E55" i="1"/>
  <c r="F55" i="1"/>
  <c r="G55" i="1"/>
  <c r="H55" i="1"/>
  <c r="I55" i="1"/>
  <c r="J55" i="1"/>
  <c r="K55" i="1"/>
  <c r="L55" i="1"/>
  <c r="D56" i="1"/>
  <c r="E56" i="1"/>
  <c r="F56" i="1"/>
  <c r="G56" i="1"/>
  <c r="H56" i="1"/>
  <c r="I56" i="1"/>
  <c r="J56" i="1"/>
  <c r="K56" i="1"/>
  <c r="L56" i="1"/>
  <c r="D57" i="1"/>
  <c r="E57" i="1"/>
  <c r="F57" i="1"/>
  <c r="G57" i="1"/>
  <c r="H57" i="1"/>
  <c r="I57" i="1"/>
  <c r="J57" i="1"/>
  <c r="K57" i="1"/>
  <c r="L57" i="1"/>
  <c r="E39" i="1"/>
  <c r="F39" i="1"/>
  <c r="G39" i="1"/>
  <c r="H39" i="1"/>
  <c r="I39" i="1"/>
  <c r="J39" i="1"/>
  <c r="K39" i="1"/>
  <c r="L39" i="1"/>
  <c r="C55" i="1"/>
  <c r="C56" i="1"/>
  <c r="C57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39" i="1"/>
  <c r="D33" i="1"/>
  <c r="E33" i="1"/>
  <c r="F33" i="1"/>
  <c r="G33" i="1"/>
  <c r="H33" i="1"/>
  <c r="I33" i="1"/>
  <c r="J33" i="1"/>
  <c r="K33" i="1"/>
  <c r="L33" i="1"/>
  <c r="D34" i="1"/>
  <c r="E34" i="1"/>
  <c r="F34" i="1"/>
  <c r="G34" i="1"/>
  <c r="H34" i="1"/>
  <c r="I34" i="1"/>
  <c r="J34" i="1"/>
  <c r="K34" i="1"/>
  <c r="L34" i="1"/>
  <c r="D35" i="1"/>
  <c r="E35" i="1"/>
  <c r="F35" i="1"/>
  <c r="G35" i="1"/>
  <c r="H35" i="1"/>
  <c r="I35" i="1"/>
  <c r="J35" i="1"/>
  <c r="K35" i="1"/>
  <c r="L35" i="1"/>
  <c r="D31" i="1"/>
  <c r="E31" i="1"/>
  <c r="F31" i="1"/>
  <c r="G31" i="1"/>
  <c r="H31" i="1"/>
  <c r="I31" i="1"/>
  <c r="J31" i="1"/>
  <c r="K31" i="1"/>
  <c r="L31" i="1"/>
  <c r="D32" i="1"/>
  <c r="E32" i="1"/>
  <c r="F32" i="1"/>
  <c r="G32" i="1"/>
  <c r="H32" i="1"/>
  <c r="I32" i="1"/>
  <c r="J32" i="1"/>
  <c r="K32" i="1"/>
  <c r="L32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D26" i="1"/>
  <c r="E26" i="1"/>
  <c r="F26" i="1"/>
  <c r="G26" i="1"/>
  <c r="H26" i="1"/>
  <c r="I26" i="1"/>
  <c r="J26" i="1"/>
  <c r="K26" i="1"/>
  <c r="L26" i="1"/>
  <c r="D27" i="1"/>
  <c r="E27" i="1"/>
  <c r="F27" i="1"/>
  <c r="G27" i="1"/>
  <c r="H27" i="1"/>
  <c r="I27" i="1"/>
  <c r="J27" i="1"/>
  <c r="K27" i="1"/>
  <c r="L27" i="1"/>
  <c r="D28" i="1"/>
  <c r="E28" i="1"/>
  <c r="F28" i="1"/>
  <c r="G28" i="1"/>
  <c r="H28" i="1"/>
  <c r="I28" i="1"/>
  <c r="J28" i="1"/>
  <c r="K28" i="1"/>
  <c r="L28" i="1"/>
  <c r="D29" i="1"/>
  <c r="E29" i="1"/>
  <c r="F29" i="1"/>
  <c r="G29" i="1"/>
  <c r="H29" i="1"/>
  <c r="I29" i="1"/>
  <c r="J29" i="1"/>
  <c r="K29" i="1"/>
  <c r="L29" i="1"/>
  <c r="D30" i="1"/>
  <c r="E30" i="1"/>
  <c r="F30" i="1"/>
  <c r="G30" i="1"/>
  <c r="H30" i="1"/>
  <c r="I30" i="1"/>
  <c r="J30" i="1"/>
  <c r="K30" i="1"/>
  <c r="L30" i="1"/>
  <c r="L17" i="1"/>
  <c r="L18" i="1"/>
  <c r="L19" i="1"/>
  <c r="L20" i="1"/>
  <c r="L21" i="1"/>
  <c r="L22" i="1"/>
  <c r="L23" i="1"/>
  <c r="E17" i="1"/>
  <c r="F17" i="1"/>
  <c r="G17" i="1"/>
  <c r="H17" i="1"/>
  <c r="I17" i="1"/>
  <c r="J17" i="1"/>
  <c r="K17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E21" i="1"/>
  <c r="F21" i="1"/>
  <c r="G21" i="1"/>
  <c r="H21" i="1"/>
  <c r="I21" i="1"/>
  <c r="J21" i="1"/>
  <c r="K21" i="1"/>
  <c r="E22" i="1"/>
  <c r="F22" i="1"/>
  <c r="G22" i="1"/>
  <c r="H22" i="1"/>
  <c r="I22" i="1"/>
  <c r="J22" i="1"/>
  <c r="K22" i="1"/>
  <c r="E23" i="1"/>
  <c r="F23" i="1"/>
  <c r="G23" i="1"/>
  <c r="H23" i="1"/>
  <c r="I23" i="1"/>
  <c r="J23" i="1"/>
  <c r="K23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<sst xmlns="http://schemas.openxmlformats.org/spreadsheetml/2006/main" count="16" uniqueCount="16">
  <si>
    <t>Price</t>
  </si>
  <si>
    <t>Velocity</t>
  </si>
  <si>
    <t>21 Million</t>
  </si>
  <si>
    <t>Market Size - Billion</t>
  </si>
  <si>
    <t>Total units issued</t>
  </si>
  <si>
    <t>Merchant return req</t>
  </si>
  <si>
    <t>Costs of Transaction (wholesale)</t>
  </si>
  <si>
    <t>Total  // Velocity</t>
  </si>
  <si>
    <t>At price, required return (per transaction)</t>
  </si>
  <si>
    <t>Market willing to pay (%)</t>
  </si>
  <si>
    <t>$Value per transaction</t>
  </si>
  <si>
    <t>Total Transactions (million)</t>
  </si>
  <si>
    <t>Transactions per second</t>
  </si>
  <si>
    <t>Transactions per hour</t>
  </si>
  <si>
    <t>Transactions per 10 min (block)</t>
  </si>
  <si>
    <t>Kw per transaction: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</si>
</sst>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8" formatCode="_-* #,##0.00000_-;\-* #,##0.0000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90"/>
      </left>
      <right style="thin">
        <color rgb="FF000090"/>
      </right>
      <top style="thin">
        <color rgb="FF000090"/>
      </top>
      <bottom style="thin">
        <color rgb="FF00009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43" fontId="0" fillId="3" borderId="0" xfId="1" applyFont="1" applyFill="1"/>
    <xf numFmtId="165" fontId="0" fillId="3" borderId="0" xfId="1" applyNumberFormat="1" applyFont="1" applyFill="1"/>
    <xf numFmtId="165" fontId="0" fillId="2" borderId="1" xfId="1" applyNumberFormat="1" applyFont="1" applyFill="1" applyBorder="1"/>
    <xf numFmtId="9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0" fillId="3" borderId="0" xfId="0" applyNumberFormat="1" applyFill="1"/>
    <xf numFmtId="0" fontId="0" fillId="4" borderId="0" xfId="0" applyFill="1"/>
    <xf numFmtId="164" fontId="0" fillId="4" borderId="0" xfId="1" applyNumberFormat="1" applyFont="1" applyFill="1"/>
    <xf numFmtId="10" fontId="0" fillId="0" borderId="0" xfId="2" applyNumberFormat="1" applyFont="1"/>
    <xf numFmtId="10" fontId="0" fillId="0" borderId="0" xfId="0" applyNumberFormat="1"/>
    <xf numFmtId="0" fontId="0" fillId="0" borderId="0" xfId="0" applyAlignment="1">
      <alignment horizontal="right"/>
    </xf>
    <xf numFmtId="168" fontId="0" fillId="0" borderId="0" xfId="1" applyNumberFormat="1" applyFont="1"/>
    <xf numFmtId="43" fontId="4" fillId="3" borderId="0" xfId="1" applyFont="1" applyFill="1"/>
  </cellXfs>
  <cellStyles count="7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Sheet1!$D$39:$M$39</c:f>
              <c:numCache>
                <c:formatCode>_-* #,##0_-;\-* #,##0_-;_-* "-"??_-;_-@_-</c:formatCode>
                <c:ptCount val="10"/>
                <c:pt idx="0">
                  <c:v>5100.0</c:v>
                </c:pt>
                <c:pt idx="1">
                  <c:v>5200.0</c:v>
                </c:pt>
                <c:pt idx="2">
                  <c:v>3566.666666666667</c:v>
                </c:pt>
                <c:pt idx="3">
                  <c:v>1883.333333333333</c:v>
                </c:pt>
                <c:pt idx="4">
                  <c:v>853.3333333333332</c:v>
                </c:pt>
                <c:pt idx="5">
                  <c:v>384.4444444444445</c:v>
                </c:pt>
                <c:pt idx="6">
                  <c:v>209.8412698412698</c:v>
                </c:pt>
                <c:pt idx="7">
                  <c:v>152.4603174603174</c:v>
                </c:pt>
                <c:pt idx="8">
                  <c:v>133.8800705467372</c:v>
                </c:pt>
                <c:pt idx="9">
                  <c:v>126.7760141093474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Sheet1!$D$40:$M$40</c:f>
              <c:numCache>
                <c:formatCode>_-* #,##0_-;\-* #,##0_-;_-* "-"??_-;_-@_-</c:formatCode>
                <c:ptCount val="10"/>
                <c:pt idx="0">
                  <c:v>7600.0</c:v>
                </c:pt>
                <c:pt idx="1">
                  <c:v>7700.0</c:v>
                </c:pt>
                <c:pt idx="2">
                  <c:v>5233.333333333333</c:v>
                </c:pt>
                <c:pt idx="3">
                  <c:v>2716.666666666667</c:v>
                </c:pt>
                <c:pt idx="4">
                  <c:v>1186.666666666667</c:v>
                </c:pt>
                <c:pt idx="5">
                  <c:v>495.5555555555555</c:v>
                </c:pt>
                <c:pt idx="6">
                  <c:v>241.5873015873016</c:v>
                </c:pt>
                <c:pt idx="7">
                  <c:v>160.3968253968254</c:v>
                </c:pt>
                <c:pt idx="8">
                  <c:v>135.6437389770723</c:v>
                </c:pt>
                <c:pt idx="9">
                  <c:v>127.1287477954145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Sheet1!$D$41:$M$41</c:f>
              <c:numCache>
                <c:formatCode>_-* #,##0_-;\-* #,##0_-;_-* "-"??_-;_-@_-</c:formatCode>
                <c:ptCount val="10"/>
                <c:pt idx="0">
                  <c:v>10100.0</c:v>
                </c:pt>
                <c:pt idx="1">
                  <c:v>10200.0</c:v>
                </c:pt>
                <c:pt idx="2">
                  <c:v>6900.0</c:v>
                </c:pt>
                <c:pt idx="3">
                  <c:v>3550.0</c:v>
                </c:pt>
                <c:pt idx="4">
                  <c:v>1520.0</c:v>
                </c:pt>
                <c:pt idx="5">
                  <c:v>606.6666666666666</c:v>
                </c:pt>
                <c:pt idx="6">
                  <c:v>273.3333333333333</c:v>
                </c:pt>
                <c:pt idx="7">
                  <c:v>168.3333333333333</c:v>
                </c:pt>
                <c:pt idx="8">
                  <c:v>137.4074074074074</c:v>
                </c:pt>
                <c:pt idx="9">
                  <c:v>127.4814814814815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Sheet1!$D$42:$M$42</c:f>
              <c:numCache>
                <c:formatCode>_-* #,##0_-;\-* #,##0_-;_-* "-"??_-;_-@_-</c:formatCode>
                <c:ptCount val="10"/>
                <c:pt idx="0">
                  <c:v>12600.0</c:v>
                </c:pt>
                <c:pt idx="1">
                  <c:v>12700.0</c:v>
                </c:pt>
                <c:pt idx="2">
                  <c:v>8566.666666666666</c:v>
                </c:pt>
                <c:pt idx="3">
                  <c:v>4383.333333333333</c:v>
                </c:pt>
                <c:pt idx="4">
                  <c:v>1853.333333333333</c:v>
                </c:pt>
                <c:pt idx="5">
                  <c:v>717.7777777777778</c:v>
                </c:pt>
                <c:pt idx="6">
                  <c:v>305.0793650793651</c:v>
                </c:pt>
                <c:pt idx="7">
                  <c:v>176.2698412698413</c:v>
                </c:pt>
                <c:pt idx="8">
                  <c:v>139.1710758377425</c:v>
                </c:pt>
                <c:pt idx="9">
                  <c:v>127.8342151675485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Sheet1!$D$43:$M$43</c:f>
              <c:numCache>
                <c:formatCode>_-* #,##0_-;\-* #,##0_-;_-* "-"??_-;_-@_-</c:formatCode>
                <c:ptCount val="10"/>
                <c:pt idx="0">
                  <c:v>15100.0</c:v>
                </c:pt>
                <c:pt idx="1">
                  <c:v>15200.0</c:v>
                </c:pt>
                <c:pt idx="2">
                  <c:v>10233.33333333333</c:v>
                </c:pt>
                <c:pt idx="3">
                  <c:v>5216.666666666666</c:v>
                </c:pt>
                <c:pt idx="4">
                  <c:v>2186.666666666667</c:v>
                </c:pt>
                <c:pt idx="5">
                  <c:v>828.8888888888888</c:v>
                </c:pt>
                <c:pt idx="6">
                  <c:v>336.8253968253968</c:v>
                </c:pt>
                <c:pt idx="7">
                  <c:v>184.2063492063492</c:v>
                </c:pt>
                <c:pt idx="8">
                  <c:v>140.9347442680776</c:v>
                </c:pt>
                <c:pt idx="9">
                  <c:v>128.1869488536155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Sheet1!$D$44:$M$44</c:f>
              <c:numCache>
                <c:formatCode>_-* #,##0_-;\-* #,##0_-;_-* "-"??_-;_-@_-</c:formatCode>
                <c:ptCount val="10"/>
                <c:pt idx="0">
                  <c:v>17600.0</c:v>
                </c:pt>
                <c:pt idx="1">
                  <c:v>17700.0</c:v>
                </c:pt>
                <c:pt idx="2">
                  <c:v>11900.0</c:v>
                </c:pt>
                <c:pt idx="3">
                  <c:v>6050.0</c:v>
                </c:pt>
                <c:pt idx="4">
                  <c:v>2520.0</c:v>
                </c:pt>
                <c:pt idx="5">
                  <c:v>940.0</c:v>
                </c:pt>
                <c:pt idx="6">
                  <c:v>368.5714285714286</c:v>
                </c:pt>
                <c:pt idx="7">
                  <c:v>192.1428571428571</c:v>
                </c:pt>
                <c:pt idx="8">
                  <c:v>142.6984126984127</c:v>
                </c:pt>
                <c:pt idx="9">
                  <c:v>128.5396825396826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val>
            <c:numRef>
              <c:f>Sheet1!$D$45:$M$45</c:f>
              <c:numCache>
                <c:formatCode>_-* #,##0_-;\-* #,##0_-;_-* "-"??_-;_-@_-</c:formatCode>
                <c:ptCount val="10"/>
                <c:pt idx="0">
                  <c:v>20100.0</c:v>
                </c:pt>
                <c:pt idx="1">
                  <c:v>20200.0</c:v>
                </c:pt>
                <c:pt idx="2">
                  <c:v>13566.66666666667</c:v>
                </c:pt>
                <c:pt idx="3">
                  <c:v>6883.333333333333</c:v>
                </c:pt>
                <c:pt idx="4">
                  <c:v>2853.333333333333</c:v>
                </c:pt>
                <c:pt idx="5">
                  <c:v>1051.111111111111</c:v>
                </c:pt>
                <c:pt idx="6">
                  <c:v>400.3174603174603</c:v>
                </c:pt>
                <c:pt idx="7">
                  <c:v>200.0793650793651</c:v>
                </c:pt>
                <c:pt idx="8">
                  <c:v>144.4620811287478</c:v>
                </c:pt>
                <c:pt idx="9">
                  <c:v>128.8924162257496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val>
            <c:numRef>
              <c:f>Sheet1!$D$46:$M$46</c:f>
              <c:numCache>
                <c:formatCode>_-* #,##0_-;\-* #,##0_-;_-* "-"??_-;_-@_-</c:formatCode>
                <c:ptCount val="10"/>
                <c:pt idx="0">
                  <c:v>22600.0</c:v>
                </c:pt>
                <c:pt idx="1">
                  <c:v>22700.0</c:v>
                </c:pt>
                <c:pt idx="2">
                  <c:v>15233.33333333333</c:v>
                </c:pt>
                <c:pt idx="3">
                  <c:v>7716.666666666666</c:v>
                </c:pt>
                <c:pt idx="4">
                  <c:v>3186.666666666667</c:v>
                </c:pt>
                <c:pt idx="5">
                  <c:v>1162.222222222222</c:v>
                </c:pt>
                <c:pt idx="6">
                  <c:v>432.063492063492</c:v>
                </c:pt>
                <c:pt idx="7">
                  <c:v>208.015873015873</c:v>
                </c:pt>
                <c:pt idx="8">
                  <c:v>146.2257495590829</c:v>
                </c:pt>
                <c:pt idx="9">
                  <c:v>129.2451499118166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val>
            <c:numRef>
              <c:f>Sheet1!$D$47:$M$47</c:f>
              <c:numCache>
                <c:formatCode>_-* #,##0_-;\-* #,##0_-;_-* "-"??_-;_-@_-</c:formatCode>
                <c:ptCount val="10"/>
                <c:pt idx="0">
                  <c:v>25100.0</c:v>
                </c:pt>
                <c:pt idx="1">
                  <c:v>25200.0</c:v>
                </c:pt>
                <c:pt idx="2">
                  <c:v>16900.0</c:v>
                </c:pt>
                <c:pt idx="3">
                  <c:v>8550.0</c:v>
                </c:pt>
                <c:pt idx="4">
                  <c:v>3520.0</c:v>
                </c:pt>
                <c:pt idx="5">
                  <c:v>1273.333333333333</c:v>
                </c:pt>
                <c:pt idx="6">
                  <c:v>463.8095238095238</c:v>
                </c:pt>
                <c:pt idx="7">
                  <c:v>215.952380952381</c:v>
                </c:pt>
                <c:pt idx="8">
                  <c:v>147.989417989418</c:v>
                </c:pt>
                <c:pt idx="9">
                  <c:v>129.5978835978836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val>
            <c:numRef>
              <c:f>Sheet1!$D$48:$M$48</c:f>
              <c:numCache>
                <c:formatCode>_-* #,##0_-;\-* #,##0_-;_-* "-"??_-;_-@_-</c:formatCode>
                <c:ptCount val="10"/>
                <c:pt idx="0">
                  <c:v>27600.0</c:v>
                </c:pt>
                <c:pt idx="1">
                  <c:v>27700.0</c:v>
                </c:pt>
                <c:pt idx="2">
                  <c:v>18566.66666666666</c:v>
                </c:pt>
                <c:pt idx="3">
                  <c:v>9383.333333333332</c:v>
                </c:pt>
                <c:pt idx="4">
                  <c:v>3853.333333333333</c:v>
                </c:pt>
                <c:pt idx="5">
                  <c:v>1384.444444444444</c:v>
                </c:pt>
                <c:pt idx="6">
                  <c:v>495.5555555555555</c:v>
                </c:pt>
                <c:pt idx="7">
                  <c:v>223.8888888888889</c:v>
                </c:pt>
                <c:pt idx="8">
                  <c:v>149.7530864197531</c:v>
                </c:pt>
                <c:pt idx="9">
                  <c:v>129.9506172839506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val>
            <c:numRef>
              <c:f>Sheet1!$D$49:$M$49</c:f>
              <c:numCache>
                <c:formatCode>_-* #,##0_-;\-* #,##0_-;_-* "-"??_-;_-@_-</c:formatCode>
                <c:ptCount val="10"/>
                <c:pt idx="0">
                  <c:v>30100.0</c:v>
                </c:pt>
                <c:pt idx="1">
                  <c:v>30200.0</c:v>
                </c:pt>
                <c:pt idx="2">
                  <c:v>20233.33333333333</c:v>
                </c:pt>
                <c:pt idx="3">
                  <c:v>10216.66666666667</c:v>
                </c:pt>
                <c:pt idx="4">
                  <c:v>4186.666666666666</c:v>
                </c:pt>
                <c:pt idx="5">
                  <c:v>1495.555555555555</c:v>
                </c:pt>
                <c:pt idx="6">
                  <c:v>527.3015873015872</c:v>
                </c:pt>
                <c:pt idx="7">
                  <c:v>231.8253968253968</c:v>
                </c:pt>
                <c:pt idx="8">
                  <c:v>151.5167548500882</c:v>
                </c:pt>
                <c:pt idx="9">
                  <c:v>130.3033509700176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val>
            <c:numRef>
              <c:f>Sheet1!$D$50:$M$50</c:f>
              <c:numCache>
                <c:formatCode>_-* #,##0_-;\-* #,##0_-;_-* "-"??_-;_-@_-</c:formatCode>
                <c:ptCount val="10"/>
                <c:pt idx="0">
                  <c:v>32600.0</c:v>
                </c:pt>
                <c:pt idx="1">
                  <c:v>32700.0</c:v>
                </c:pt>
                <c:pt idx="2">
                  <c:v>21900.0</c:v>
                </c:pt>
                <c:pt idx="3">
                  <c:v>11050.0</c:v>
                </c:pt>
                <c:pt idx="4">
                  <c:v>4520.0</c:v>
                </c:pt>
                <c:pt idx="5">
                  <c:v>1606.666666666667</c:v>
                </c:pt>
                <c:pt idx="6">
                  <c:v>559.047619047619</c:v>
                </c:pt>
                <c:pt idx="7">
                  <c:v>239.7619047619048</c:v>
                </c:pt>
                <c:pt idx="8">
                  <c:v>153.2804232804233</c:v>
                </c:pt>
                <c:pt idx="9">
                  <c:v>130.6560846560847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val>
            <c:numRef>
              <c:f>Sheet1!$D$51:$M$51</c:f>
              <c:numCache>
                <c:formatCode>_-* #,##0_-;\-* #,##0_-;_-* "-"??_-;_-@_-</c:formatCode>
                <c:ptCount val="10"/>
                <c:pt idx="0">
                  <c:v>35100.0</c:v>
                </c:pt>
                <c:pt idx="1">
                  <c:v>35200.0</c:v>
                </c:pt>
                <c:pt idx="2">
                  <c:v>23566.66666666666</c:v>
                </c:pt>
                <c:pt idx="3">
                  <c:v>11883.33333333333</c:v>
                </c:pt>
                <c:pt idx="4">
                  <c:v>4853.333333333333</c:v>
                </c:pt>
                <c:pt idx="5">
                  <c:v>1717.777777777778</c:v>
                </c:pt>
                <c:pt idx="6">
                  <c:v>590.7936507936507</c:v>
                </c:pt>
                <c:pt idx="7">
                  <c:v>247.6984126984127</c:v>
                </c:pt>
                <c:pt idx="8">
                  <c:v>155.0440917107584</c:v>
                </c:pt>
                <c:pt idx="9">
                  <c:v>131.0088183421517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val>
            <c:numRef>
              <c:f>Sheet1!$D$52:$M$52</c:f>
              <c:numCache>
                <c:formatCode>_-* #,##0_-;\-* #,##0_-;_-* "-"??_-;_-@_-</c:formatCode>
                <c:ptCount val="10"/>
                <c:pt idx="0">
                  <c:v>37600.0</c:v>
                </c:pt>
                <c:pt idx="1">
                  <c:v>37700.0</c:v>
                </c:pt>
                <c:pt idx="2">
                  <c:v>25233.33333333333</c:v>
                </c:pt>
                <c:pt idx="3">
                  <c:v>12716.66666666667</c:v>
                </c:pt>
                <c:pt idx="4">
                  <c:v>5186.666666666666</c:v>
                </c:pt>
                <c:pt idx="5">
                  <c:v>1828.888888888889</c:v>
                </c:pt>
                <c:pt idx="6">
                  <c:v>622.5396825396825</c:v>
                </c:pt>
                <c:pt idx="7">
                  <c:v>255.6349206349206</c:v>
                </c:pt>
                <c:pt idx="8">
                  <c:v>156.8077601410934</c:v>
                </c:pt>
                <c:pt idx="9">
                  <c:v>131.3615520282187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val>
            <c:numRef>
              <c:f>Sheet1!$D$53:$M$53</c:f>
              <c:numCache>
                <c:formatCode>_-* #,##0_-;\-* #,##0_-;_-* "-"??_-;_-@_-</c:formatCode>
                <c:ptCount val="10"/>
                <c:pt idx="0">
                  <c:v>40100.0</c:v>
                </c:pt>
                <c:pt idx="1">
                  <c:v>40200.0</c:v>
                </c:pt>
                <c:pt idx="2">
                  <c:v>26900.0</c:v>
                </c:pt>
                <c:pt idx="3">
                  <c:v>13550.0</c:v>
                </c:pt>
                <c:pt idx="4">
                  <c:v>5520.0</c:v>
                </c:pt>
                <c:pt idx="5">
                  <c:v>1940.0</c:v>
                </c:pt>
                <c:pt idx="6">
                  <c:v>654.2857142857143</c:v>
                </c:pt>
                <c:pt idx="7">
                  <c:v>263.5714285714286</c:v>
                </c:pt>
                <c:pt idx="8">
                  <c:v>158.5714285714286</c:v>
                </c:pt>
                <c:pt idx="9">
                  <c:v>131.7142857142857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val>
            <c:numRef>
              <c:f>Sheet1!$D$54:$M$54</c:f>
              <c:numCache>
                <c:formatCode>_-* #,##0_-;\-* #,##0_-;_-* "-"??_-;_-@_-</c:formatCode>
                <c:ptCount val="10"/>
                <c:pt idx="0">
                  <c:v>42600.0</c:v>
                </c:pt>
                <c:pt idx="1">
                  <c:v>42700.0</c:v>
                </c:pt>
                <c:pt idx="2">
                  <c:v>28566.66666666667</c:v>
                </c:pt>
                <c:pt idx="3">
                  <c:v>14383.33333333333</c:v>
                </c:pt>
                <c:pt idx="4">
                  <c:v>5853.333333333334</c:v>
                </c:pt>
                <c:pt idx="5">
                  <c:v>2051.111111111111</c:v>
                </c:pt>
                <c:pt idx="6">
                  <c:v>686.031746031746</c:v>
                </c:pt>
                <c:pt idx="7">
                  <c:v>271.5079365079365</c:v>
                </c:pt>
                <c:pt idx="8">
                  <c:v>160.3350970017637</c:v>
                </c:pt>
                <c:pt idx="9">
                  <c:v>132.0670194003527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val>
            <c:numRef>
              <c:f>Sheet1!$D$55:$M$55</c:f>
              <c:numCache>
                <c:formatCode>_-* #,##0_-;\-* #,##0_-;_-* "-"??_-;_-@_-</c:formatCode>
                <c:ptCount val="10"/>
                <c:pt idx="0">
                  <c:v>45100.0</c:v>
                </c:pt>
                <c:pt idx="1">
                  <c:v>45200.0</c:v>
                </c:pt>
                <c:pt idx="2">
                  <c:v>30233.33333333333</c:v>
                </c:pt>
                <c:pt idx="3">
                  <c:v>15216.66666666667</c:v>
                </c:pt>
                <c:pt idx="4">
                  <c:v>6186.666666666666</c:v>
                </c:pt>
                <c:pt idx="5">
                  <c:v>2162.222222222222</c:v>
                </c:pt>
                <c:pt idx="6">
                  <c:v>717.7777777777777</c:v>
                </c:pt>
                <c:pt idx="7">
                  <c:v>279.4444444444444</c:v>
                </c:pt>
                <c:pt idx="8">
                  <c:v>162.0987654320988</c:v>
                </c:pt>
                <c:pt idx="9">
                  <c:v>132.4197530864197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val>
            <c:numRef>
              <c:f>Sheet1!$D$56:$M$56</c:f>
              <c:numCache>
                <c:formatCode>_-* #,##0_-;\-* #,##0_-;_-* "-"??_-;_-@_-</c:formatCode>
                <c:ptCount val="10"/>
                <c:pt idx="0">
                  <c:v>47600.0</c:v>
                </c:pt>
                <c:pt idx="1">
                  <c:v>47700.0</c:v>
                </c:pt>
                <c:pt idx="2">
                  <c:v>31900.0</c:v>
                </c:pt>
                <c:pt idx="3">
                  <c:v>16050.0</c:v>
                </c:pt>
                <c:pt idx="4">
                  <c:v>6520.0</c:v>
                </c:pt>
                <c:pt idx="5">
                  <c:v>2273.333333333333</c:v>
                </c:pt>
                <c:pt idx="6">
                  <c:v>749.5238095238095</c:v>
                </c:pt>
                <c:pt idx="7">
                  <c:v>287.3809523809524</c:v>
                </c:pt>
                <c:pt idx="8">
                  <c:v>163.8624338624338</c:v>
                </c:pt>
                <c:pt idx="9">
                  <c:v>132.7724867724868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val>
            <c:numRef>
              <c:f>Sheet1!$D$57:$M$57</c:f>
              <c:numCache>
                <c:formatCode>_-* #,##0_-;\-* #,##0_-;_-* "-"??_-;_-@_-</c:formatCode>
                <c:ptCount val="10"/>
                <c:pt idx="0">
                  <c:v>50100.0</c:v>
                </c:pt>
                <c:pt idx="1">
                  <c:v>50200.0</c:v>
                </c:pt>
                <c:pt idx="2">
                  <c:v>33566.66666666666</c:v>
                </c:pt>
                <c:pt idx="3">
                  <c:v>16883.33333333333</c:v>
                </c:pt>
                <c:pt idx="4">
                  <c:v>6853.333333333333</c:v>
                </c:pt>
                <c:pt idx="5">
                  <c:v>2384.444444444444</c:v>
                </c:pt>
                <c:pt idx="6">
                  <c:v>781.269841269841</c:v>
                </c:pt>
                <c:pt idx="7">
                  <c:v>295.3174603174603</c:v>
                </c:pt>
                <c:pt idx="8">
                  <c:v>165.626102292769</c:v>
                </c:pt>
                <c:pt idx="9">
                  <c:v>133.1252204585538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976760"/>
        <c:axId val="2104979608"/>
      </c:lineChart>
      <c:catAx>
        <c:axId val="2104976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979608"/>
        <c:crosses val="autoZero"/>
        <c:auto val="1"/>
        <c:lblAlgn val="ctr"/>
        <c:lblOffset val="100"/>
        <c:noMultiLvlLbl val="0"/>
      </c:catAx>
      <c:valAx>
        <c:axId val="21049796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2104976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44</xdr:row>
      <xdr:rowOff>12700</xdr:rowOff>
    </xdr:from>
    <xdr:to>
      <xdr:col>6</xdr:col>
      <xdr:colOff>571500</xdr:colOff>
      <xdr:row>58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8"/>
  <sheetViews>
    <sheetView tabSelected="1" workbookViewId="0">
      <selection activeCell="B7" sqref="B7"/>
    </sheetView>
  </sheetViews>
  <sheetFormatPr baseColWidth="10" defaultRowHeight="15" x14ac:dyDescent="0"/>
  <cols>
    <col min="2" max="2" width="27.5" bestFit="1" customWidth="1"/>
    <col min="3" max="3" width="29.33203125" customWidth="1"/>
    <col min="4" max="4" width="12" customWidth="1"/>
    <col min="5" max="11" width="11" bestFit="1" customWidth="1"/>
    <col min="12" max="21" width="11.5" bestFit="1" customWidth="1"/>
    <col min="24" max="42" width="8.6640625" style="1" customWidth="1"/>
  </cols>
  <sheetData>
    <row r="1" spans="2:41">
      <c r="B1" t="s">
        <v>4</v>
      </c>
      <c r="C1" s="15" t="s">
        <v>2</v>
      </c>
    </row>
    <row r="2" spans="2:41">
      <c r="B2" t="s">
        <v>5</v>
      </c>
      <c r="C2" s="14">
        <v>5.0000000000000001E-3</v>
      </c>
    </row>
    <row r="3" spans="2:41" ht="13" customHeight="1">
      <c r="B3" t="s">
        <v>6</v>
      </c>
      <c r="C3" s="8">
        <v>1</v>
      </c>
    </row>
    <row r="4" spans="2:41" ht="13" customHeight="1">
      <c r="B4" t="s">
        <v>9</v>
      </c>
      <c r="C4" s="13">
        <v>0.01</v>
      </c>
    </row>
    <row r="5" spans="2:41" ht="13" customHeight="1">
      <c r="B5" t="s">
        <v>15</v>
      </c>
      <c r="C5" s="16">
        <v>2E-3</v>
      </c>
    </row>
    <row r="6" spans="2:41" ht="13" customHeight="1">
      <c r="C6" s="7"/>
    </row>
    <row r="7" spans="2:41" ht="13" customHeight="1">
      <c r="C7" s="7"/>
    </row>
    <row r="8" spans="2:41" ht="13" customHeight="1">
      <c r="C8" s="7"/>
    </row>
    <row r="9" spans="2:41" ht="13" customHeight="1">
      <c r="C9" t="s">
        <v>11</v>
      </c>
      <c r="D9" s="2">
        <f>D16*21</f>
        <v>10.5</v>
      </c>
      <c r="E9" s="2">
        <f t="shared" ref="E9:Q9" si="0">E16*21</f>
        <v>21</v>
      </c>
      <c r="F9" s="2">
        <f t="shared" si="0"/>
        <v>31.5</v>
      </c>
      <c r="G9" s="2">
        <f t="shared" si="0"/>
        <v>42</v>
      </c>
      <c r="H9" s="2">
        <f t="shared" si="0"/>
        <v>52.5</v>
      </c>
      <c r="I9" s="2">
        <f t="shared" si="0"/>
        <v>63</v>
      </c>
      <c r="J9" s="2">
        <f t="shared" si="0"/>
        <v>73.5</v>
      </c>
      <c r="K9" s="2">
        <f t="shared" si="0"/>
        <v>84</v>
      </c>
      <c r="L9" s="2">
        <f t="shared" si="0"/>
        <v>94.5</v>
      </c>
      <c r="M9" s="2">
        <f t="shared" si="0"/>
        <v>105</v>
      </c>
      <c r="N9" s="2">
        <f t="shared" si="0"/>
        <v>115.5</v>
      </c>
      <c r="O9" s="2">
        <f t="shared" si="0"/>
        <v>126</v>
      </c>
      <c r="P9" s="2">
        <f t="shared" si="0"/>
        <v>136.5</v>
      </c>
      <c r="Q9" s="2">
        <f t="shared" si="0"/>
        <v>147</v>
      </c>
      <c r="R9" s="2">
        <f t="shared" ref="R9:U9" si="1">R16*21</f>
        <v>157.5</v>
      </c>
      <c r="S9" s="2">
        <f t="shared" si="1"/>
        <v>168</v>
      </c>
      <c r="T9" s="2">
        <f t="shared" si="1"/>
        <v>178.5</v>
      </c>
      <c r="U9" s="2">
        <f t="shared" si="1"/>
        <v>189</v>
      </c>
    </row>
    <row r="10" spans="2:41" ht="13" customHeight="1">
      <c r="C10" t="s">
        <v>13</v>
      </c>
      <c r="D10" s="2">
        <f>(D9/(365))*(1000000/24)</f>
        <v>1198.6301369863013</v>
      </c>
      <c r="E10" s="2">
        <f t="shared" ref="E10:Q10" si="2">(E9/(365))*(1000000/24)</f>
        <v>2397.2602739726026</v>
      </c>
      <c r="F10" s="2">
        <f t="shared" si="2"/>
        <v>3595.8904109589043</v>
      </c>
      <c r="G10" s="2">
        <f t="shared" si="2"/>
        <v>4794.5205479452052</v>
      </c>
      <c r="H10" s="2">
        <f t="shared" si="2"/>
        <v>5993.1506849315065</v>
      </c>
      <c r="I10" s="2">
        <f t="shared" si="2"/>
        <v>7191.7808219178087</v>
      </c>
      <c r="J10" s="2">
        <f t="shared" si="2"/>
        <v>8390.4109589041091</v>
      </c>
      <c r="K10" s="2">
        <f t="shared" si="2"/>
        <v>9589.0410958904104</v>
      </c>
      <c r="L10" s="2">
        <f t="shared" si="2"/>
        <v>10787.671232876712</v>
      </c>
      <c r="M10" s="2">
        <f t="shared" si="2"/>
        <v>11986.301369863013</v>
      </c>
      <c r="N10" s="2">
        <f t="shared" si="2"/>
        <v>13184.931506849314</v>
      </c>
      <c r="O10" s="2">
        <f t="shared" si="2"/>
        <v>14383.561643835617</v>
      </c>
      <c r="P10" s="2">
        <f t="shared" si="2"/>
        <v>15582.191780821917</v>
      </c>
      <c r="Q10" s="2">
        <f t="shared" si="2"/>
        <v>16780.821917808218</v>
      </c>
      <c r="R10" s="2">
        <f t="shared" ref="R10" si="3">(R9/(365))*(1000000/24)</f>
        <v>17979.452054794521</v>
      </c>
      <c r="S10" s="2">
        <f t="shared" ref="S10" si="4">(S9/(365))*(1000000/24)</f>
        <v>19178.082191780821</v>
      </c>
      <c r="T10" s="2">
        <f t="shared" ref="T10" si="5">(T9/(365))*(1000000/24)</f>
        <v>20376.71232876712</v>
      </c>
      <c r="U10" s="2">
        <f t="shared" ref="U10" si="6">(U9/(365))*(1000000/24)</f>
        <v>21575.342465753423</v>
      </c>
    </row>
    <row r="11" spans="2:41" ht="13" customHeight="1">
      <c r="C11" t="s">
        <v>14</v>
      </c>
      <c r="D11" s="2">
        <f>D10/6</f>
        <v>199.77168949771689</v>
      </c>
      <c r="E11" s="2">
        <f t="shared" ref="E11:Q11" si="7">E10/6</f>
        <v>399.54337899543378</v>
      </c>
      <c r="F11" s="2">
        <f t="shared" si="7"/>
        <v>599.31506849315076</v>
      </c>
      <c r="G11" s="2">
        <f t="shared" si="7"/>
        <v>799.08675799086757</v>
      </c>
      <c r="H11" s="2">
        <f t="shared" si="7"/>
        <v>998.85844748858437</v>
      </c>
      <c r="I11" s="2">
        <f t="shared" si="7"/>
        <v>1198.6301369863015</v>
      </c>
      <c r="J11" s="2">
        <f t="shared" si="7"/>
        <v>1398.4018264840181</v>
      </c>
      <c r="K11" s="2">
        <f t="shared" si="7"/>
        <v>1598.1735159817351</v>
      </c>
      <c r="L11" s="2">
        <f t="shared" si="7"/>
        <v>1797.9452054794519</v>
      </c>
      <c r="M11" s="2">
        <f t="shared" si="7"/>
        <v>1997.7168949771687</v>
      </c>
      <c r="N11" s="2">
        <f t="shared" si="7"/>
        <v>2197.4885844748856</v>
      </c>
      <c r="O11" s="2">
        <f t="shared" si="7"/>
        <v>2397.260273972603</v>
      </c>
      <c r="P11" s="2">
        <f t="shared" si="7"/>
        <v>2597.0319634703196</v>
      </c>
      <c r="Q11" s="2">
        <f t="shared" si="7"/>
        <v>2796.8036529680362</v>
      </c>
      <c r="R11" s="2">
        <f t="shared" ref="R11" si="8">R10/6</f>
        <v>2996.5753424657537</v>
      </c>
      <c r="S11" s="2">
        <f t="shared" ref="S11" si="9">S10/6</f>
        <v>3196.3470319634703</v>
      </c>
      <c r="T11" s="2">
        <f t="shared" ref="T11" si="10">T10/6</f>
        <v>3396.1187214611869</v>
      </c>
      <c r="U11" s="2">
        <f t="shared" ref="U11" si="11">U10/6</f>
        <v>3595.8904109589039</v>
      </c>
    </row>
    <row r="12" spans="2:41" ht="13" customHeight="1">
      <c r="C12" s="11" t="s">
        <v>12</v>
      </c>
      <c r="D12" s="12">
        <f>D10/(60*60)</f>
        <v>0.33295281582952813</v>
      </c>
      <c r="E12" s="12">
        <f t="shared" ref="E12:Q12" si="12">E10/(60*60)</f>
        <v>0.66590563165905625</v>
      </c>
      <c r="F12" s="12">
        <f t="shared" si="12"/>
        <v>0.99885844748858454</v>
      </c>
      <c r="G12" s="12">
        <f t="shared" si="12"/>
        <v>1.3318112633181125</v>
      </c>
      <c r="H12" s="12">
        <f t="shared" si="12"/>
        <v>1.6647640791476408</v>
      </c>
      <c r="I12" s="12">
        <f t="shared" si="12"/>
        <v>1.9977168949771691</v>
      </c>
      <c r="J12" s="12">
        <f t="shared" si="12"/>
        <v>2.3306697108066969</v>
      </c>
      <c r="K12" s="12">
        <f t="shared" si="12"/>
        <v>2.663622526636225</v>
      </c>
      <c r="L12" s="12">
        <f t="shared" si="12"/>
        <v>2.9965753424657531</v>
      </c>
      <c r="M12" s="12">
        <f t="shared" si="12"/>
        <v>3.3295281582952816</v>
      </c>
      <c r="N12" s="12">
        <f t="shared" si="12"/>
        <v>3.6624809741248097</v>
      </c>
      <c r="O12" s="12">
        <f t="shared" si="12"/>
        <v>3.9954337899543382</v>
      </c>
      <c r="P12" s="12">
        <f t="shared" si="12"/>
        <v>4.3283866057838658</v>
      </c>
      <c r="Q12" s="12">
        <f t="shared" si="12"/>
        <v>4.6613394216133939</v>
      </c>
      <c r="R12" s="12">
        <f t="shared" ref="R12:U12" si="13">R10/(60*60)</f>
        <v>4.9942922374429228</v>
      </c>
      <c r="S12" s="12">
        <f t="shared" si="13"/>
        <v>5.32724505327245</v>
      </c>
      <c r="T12" s="12">
        <f t="shared" si="13"/>
        <v>5.6601978691019781</v>
      </c>
      <c r="U12" s="12">
        <f t="shared" si="13"/>
        <v>5.9931506849315062</v>
      </c>
    </row>
    <row r="13" spans="2:41" ht="13" customHeight="1"/>
    <row r="14" spans="2:41" ht="13" customHeight="1">
      <c r="D14" t="s">
        <v>3</v>
      </c>
    </row>
    <row r="15" spans="2:41">
      <c r="D15" t="s">
        <v>1</v>
      </c>
      <c r="W15" t="s">
        <v>8</v>
      </c>
    </row>
    <row r="16" spans="2:41">
      <c r="C16" t="s">
        <v>0</v>
      </c>
      <c r="D16" s="4">
        <v>0.5</v>
      </c>
      <c r="E16" s="4">
        <f>D16+0.5</f>
        <v>1</v>
      </c>
      <c r="F16" s="4">
        <f t="shared" ref="F16:K16" si="14">E16+0.5</f>
        <v>1.5</v>
      </c>
      <c r="G16" s="4">
        <f t="shared" si="14"/>
        <v>2</v>
      </c>
      <c r="H16" s="4">
        <f t="shared" si="14"/>
        <v>2.5</v>
      </c>
      <c r="I16" s="4">
        <f t="shared" si="14"/>
        <v>3</v>
      </c>
      <c r="J16" s="4">
        <f t="shared" si="14"/>
        <v>3.5</v>
      </c>
      <c r="K16" s="4">
        <f t="shared" si="14"/>
        <v>4</v>
      </c>
      <c r="L16" s="4">
        <f t="shared" ref="L16:M16" si="15">K16+0.5</f>
        <v>4.5</v>
      </c>
      <c r="M16" s="4">
        <f t="shared" si="15"/>
        <v>5</v>
      </c>
      <c r="N16" s="4">
        <f t="shared" ref="N16:Q16" si="16">M16+0.5</f>
        <v>5.5</v>
      </c>
      <c r="O16" s="4">
        <f t="shared" si="16"/>
        <v>6</v>
      </c>
      <c r="P16" s="4">
        <f t="shared" si="16"/>
        <v>6.5</v>
      </c>
      <c r="Q16" s="4">
        <f t="shared" si="16"/>
        <v>7</v>
      </c>
      <c r="R16" s="4">
        <f t="shared" ref="R16:U16" si="17">Q16+0.5</f>
        <v>7.5</v>
      </c>
      <c r="S16" s="4">
        <f t="shared" si="17"/>
        <v>8</v>
      </c>
      <c r="T16" s="4">
        <f t="shared" si="17"/>
        <v>8.5</v>
      </c>
      <c r="U16" s="4">
        <f t="shared" si="17"/>
        <v>9</v>
      </c>
      <c r="W16" t="s">
        <v>7</v>
      </c>
      <c r="X16" s="1">
        <f>D16</f>
        <v>0.5</v>
      </c>
      <c r="Y16" s="1">
        <f t="shared" ref="Y16:AD16" si="18">E16</f>
        <v>1</v>
      </c>
      <c r="Z16" s="1">
        <f t="shared" si="18"/>
        <v>1.5</v>
      </c>
      <c r="AA16" s="1">
        <f t="shared" si="18"/>
        <v>2</v>
      </c>
      <c r="AB16" s="1">
        <f t="shared" si="18"/>
        <v>2.5</v>
      </c>
      <c r="AC16" s="1">
        <f t="shared" si="18"/>
        <v>3</v>
      </c>
      <c r="AD16" s="1">
        <f t="shared" si="18"/>
        <v>3.5</v>
      </c>
      <c r="AE16" s="1">
        <f t="shared" ref="AE16" si="19">K16</f>
        <v>4</v>
      </c>
      <c r="AF16" s="1">
        <f t="shared" ref="AF16:AG16" si="20">L16</f>
        <v>4.5</v>
      </c>
      <c r="AG16" s="1">
        <f t="shared" si="20"/>
        <v>5</v>
      </c>
      <c r="AH16" s="1">
        <f t="shared" ref="AH16" si="21">N16</f>
        <v>5.5</v>
      </c>
      <c r="AI16" s="1">
        <f t="shared" ref="AI16" si="22">O16</f>
        <v>6</v>
      </c>
      <c r="AJ16" s="1">
        <f t="shared" ref="AJ16" si="23">P16</f>
        <v>6.5</v>
      </c>
      <c r="AK16" s="1">
        <f t="shared" ref="AK16" si="24">Q16</f>
        <v>7</v>
      </c>
      <c r="AL16" s="1">
        <f t="shared" ref="AL16" si="25">R16</f>
        <v>7.5</v>
      </c>
      <c r="AM16" s="1">
        <f t="shared" ref="AM16" si="26">S16</f>
        <v>8</v>
      </c>
      <c r="AN16" s="1">
        <f t="shared" ref="AN16:AO16" si="27">T16</f>
        <v>8.5</v>
      </c>
      <c r="AO16" s="1">
        <f t="shared" si="27"/>
        <v>9</v>
      </c>
    </row>
    <row r="17" spans="3:42" s="3" customFormat="1">
      <c r="C17" s="5">
        <v>5000</v>
      </c>
      <c r="D17" s="6">
        <f>$C17*D$16*21/1000</f>
        <v>52.5</v>
      </c>
      <c r="E17" s="6">
        <f t="shared" ref="E17:U32" si="28">$C17*E$16*21/1000</f>
        <v>105</v>
      </c>
      <c r="F17" s="6">
        <f t="shared" si="28"/>
        <v>157.5</v>
      </c>
      <c r="G17" s="6">
        <f t="shared" si="28"/>
        <v>210</v>
      </c>
      <c r="H17" s="6">
        <f t="shared" si="28"/>
        <v>262.5</v>
      </c>
      <c r="I17" s="6">
        <f t="shared" si="28"/>
        <v>315</v>
      </c>
      <c r="J17" s="6">
        <f t="shared" si="28"/>
        <v>367.5</v>
      </c>
      <c r="K17" s="6">
        <f t="shared" si="28"/>
        <v>420</v>
      </c>
      <c r="L17" s="6">
        <f t="shared" si="28"/>
        <v>472.5</v>
      </c>
      <c r="M17" s="6">
        <f t="shared" si="28"/>
        <v>525</v>
      </c>
      <c r="N17" s="6">
        <f t="shared" si="28"/>
        <v>577.5</v>
      </c>
      <c r="O17" s="6">
        <f t="shared" si="28"/>
        <v>630</v>
      </c>
      <c r="P17" s="6">
        <f t="shared" si="28"/>
        <v>682.5</v>
      </c>
      <c r="Q17" s="6">
        <f t="shared" si="28"/>
        <v>735</v>
      </c>
      <c r="R17" s="6">
        <f t="shared" si="28"/>
        <v>787.5</v>
      </c>
      <c r="S17" s="6">
        <f t="shared" si="28"/>
        <v>840</v>
      </c>
      <c r="T17" s="6">
        <f t="shared" si="28"/>
        <v>892.5</v>
      </c>
      <c r="U17" s="6">
        <f t="shared" si="28"/>
        <v>945</v>
      </c>
      <c r="W17" s="3">
        <f>C17*$C$2</f>
        <v>25</v>
      </c>
      <c r="X17" s="17">
        <f>(W17/X$16)+$C$3</f>
        <v>51</v>
      </c>
      <c r="Y17" s="17">
        <f t="shared" ref="Y17:AK17" si="29">(X17/Y$16)+$C$3</f>
        <v>52</v>
      </c>
      <c r="Z17" s="17">
        <f t="shared" si="29"/>
        <v>35.666666666666664</v>
      </c>
      <c r="AA17" s="17">
        <f t="shared" si="29"/>
        <v>18.833333333333332</v>
      </c>
      <c r="AB17" s="17">
        <f t="shared" si="29"/>
        <v>8.5333333333333332</v>
      </c>
      <c r="AC17" s="17">
        <f t="shared" si="29"/>
        <v>3.8444444444444446</v>
      </c>
      <c r="AD17" s="17">
        <f t="shared" si="29"/>
        <v>2.0984126984126985</v>
      </c>
      <c r="AE17" s="17">
        <f t="shared" si="29"/>
        <v>1.5246031746031745</v>
      </c>
      <c r="AF17" s="17">
        <f t="shared" si="29"/>
        <v>1.3388007054673721</v>
      </c>
      <c r="AG17" s="17">
        <f t="shared" si="29"/>
        <v>1.2677601410934745</v>
      </c>
      <c r="AH17" s="17">
        <f t="shared" si="29"/>
        <v>1.2305018438351771</v>
      </c>
      <c r="AI17" s="17">
        <f t="shared" si="29"/>
        <v>1.2050836406391963</v>
      </c>
      <c r="AJ17" s="17">
        <f t="shared" si="29"/>
        <v>1.1853974831752609</v>
      </c>
      <c r="AK17" s="17">
        <f t="shared" si="29"/>
        <v>1.1693424975964659</v>
      </c>
      <c r="AL17" s="17">
        <f t="shared" ref="AL17:AN17" si="30">(AK17/AL$16)+$C$3</f>
        <v>1.155912333012862</v>
      </c>
      <c r="AM17" s="17">
        <f t="shared" si="30"/>
        <v>1.1444890416266078</v>
      </c>
      <c r="AN17" s="17">
        <f t="shared" si="30"/>
        <v>1.1346457696031302</v>
      </c>
      <c r="AO17" s="17">
        <f t="shared" ref="AO17" si="31">(AN17/AO$16)+$C$3</f>
        <v>1.1260717521781256</v>
      </c>
      <c r="AP17" s="1"/>
    </row>
    <row r="18" spans="3:42" s="3" customFormat="1">
      <c r="C18" s="5">
        <f>C17+2500</f>
        <v>7500</v>
      </c>
      <c r="D18" s="6">
        <f>$C18*D$16*21/1000</f>
        <v>78.75</v>
      </c>
      <c r="E18" s="6">
        <f t="shared" ref="E18:Q27" si="32">$C18*E$16*21/1000</f>
        <v>157.5</v>
      </c>
      <c r="F18" s="6">
        <f t="shared" si="32"/>
        <v>236.25</v>
      </c>
      <c r="G18" s="6">
        <f t="shared" si="32"/>
        <v>315</v>
      </c>
      <c r="H18" s="6">
        <f t="shared" si="32"/>
        <v>393.75</v>
      </c>
      <c r="I18" s="6">
        <f t="shared" si="32"/>
        <v>472.5</v>
      </c>
      <c r="J18" s="6">
        <f t="shared" si="32"/>
        <v>551.25</v>
      </c>
      <c r="K18" s="6">
        <f t="shared" si="32"/>
        <v>630</v>
      </c>
      <c r="L18" s="6">
        <f t="shared" si="32"/>
        <v>708.75</v>
      </c>
      <c r="M18" s="6">
        <f t="shared" si="32"/>
        <v>787.5</v>
      </c>
      <c r="N18" s="6">
        <f t="shared" si="32"/>
        <v>866.25</v>
      </c>
      <c r="O18" s="6">
        <f t="shared" si="32"/>
        <v>945</v>
      </c>
      <c r="P18" s="6">
        <f t="shared" si="32"/>
        <v>1023.75</v>
      </c>
      <c r="Q18" s="6">
        <f t="shared" si="32"/>
        <v>1102.5</v>
      </c>
      <c r="R18" s="6">
        <f t="shared" si="28"/>
        <v>1181.25</v>
      </c>
      <c r="S18" s="6">
        <f t="shared" si="28"/>
        <v>1260</v>
      </c>
      <c r="T18" s="6">
        <f t="shared" si="28"/>
        <v>1338.75</v>
      </c>
      <c r="U18" s="6">
        <f t="shared" si="28"/>
        <v>1417.5</v>
      </c>
      <c r="W18" s="3">
        <f t="shared" ref="W18:W35" si="33">C18*$C$2</f>
        <v>37.5</v>
      </c>
      <c r="X18" s="17">
        <f>(W18/X$16)+$C$3</f>
        <v>76</v>
      </c>
      <c r="Y18" s="17">
        <f>(X18/Y$16)+$C$3</f>
        <v>77</v>
      </c>
      <c r="Z18" s="17">
        <f>(Y18/Z$16)+$C$3</f>
        <v>52.333333333333336</v>
      </c>
      <c r="AA18" s="17">
        <f>(Z18/AA$16)+$C$3</f>
        <v>27.166666666666668</v>
      </c>
      <c r="AB18" s="17">
        <f>(AA18/AB$16)+$C$3</f>
        <v>11.866666666666667</v>
      </c>
      <c r="AC18" s="17">
        <f>(AB18/AC$16)+$C$3</f>
        <v>4.9555555555555557</v>
      </c>
      <c r="AD18" s="17">
        <f>(AC18/AD$16)+$C$3</f>
        <v>2.4158730158730162</v>
      </c>
      <c r="AE18" s="17">
        <f>(AD18/AE$16)+$C$3</f>
        <v>1.603968253968254</v>
      </c>
      <c r="AF18" s="17">
        <f>(AE18/AF$16)+$C$3</f>
        <v>1.3564373897707231</v>
      </c>
      <c r="AG18" s="17">
        <f>(AF18/AG$16)+$C$3</f>
        <v>1.2712874779541448</v>
      </c>
      <c r="AH18" s="17">
        <f>(AG18/AH$16)+$C$3</f>
        <v>1.2311431778098445</v>
      </c>
      <c r="AI18" s="17">
        <f>(AH18/AI$16)+$C$3</f>
        <v>1.2051905296349741</v>
      </c>
      <c r="AJ18" s="17">
        <f>(AI18/AJ$16)+$C$3</f>
        <v>1.1854139276361499</v>
      </c>
      <c r="AK18" s="17">
        <f>(AJ18/AK$16)+$C$3</f>
        <v>1.1693448468051644</v>
      </c>
      <c r="AL18" s="17">
        <f t="shared" ref="AL18:AN18" si="34">(AK18/AL$16)+$C$3</f>
        <v>1.1559126462406886</v>
      </c>
      <c r="AM18" s="17">
        <f t="shared" si="34"/>
        <v>1.144489080780086</v>
      </c>
      <c r="AN18" s="17">
        <f t="shared" si="34"/>
        <v>1.1346457742094218</v>
      </c>
      <c r="AO18" s="17">
        <f t="shared" ref="AO18" si="35">(AN18/AO$16)+$C$3</f>
        <v>1.1260717526899358</v>
      </c>
      <c r="AP18" s="1"/>
    </row>
    <row r="19" spans="3:42" s="3" customFormat="1">
      <c r="C19" s="5">
        <f t="shared" ref="C19:C23" si="36">C18+2500</f>
        <v>10000</v>
      </c>
      <c r="D19" s="6">
        <f>$C19*D$16*21/1000</f>
        <v>105</v>
      </c>
      <c r="E19" s="6">
        <f t="shared" si="32"/>
        <v>210</v>
      </c>
      <c r="F19" s="6">
        <f t="shared" si="32"/>
        <v>315</v>
      </c>
      <c r="G19" s="6">
        <f t="shared" si="32"/>
        <v>420</v>
      </c>
      <c r="H19" s="6">
        <f t="shared" si="32"/>
        <v>525</v>
      </c>
      <c r="I19" s="6">
        <f t="shared" si="32"/>
        <v>630</v>
      </c>
      <c r="J19" s="6">
        <f t="shared" si="32"/>
        <v>735</v>
      </c>
      <c r="K19" s="6">
        <f t="shared" si="32"/>
        <v>840</v>
      </c>
      <c r="L19" s="6">
        <f t="shared" si="32"/>
        <v>945</v>
      </c>
      <c r="M19" s="6">
        <f t="shared" si="32"/>
        <v>1050</v>
      </c>
      <c r="N19" s="6">
        <f t="shared" si="32"/>
        <v>1155</v>
      </c>
      <c r="O19" s="6">
        <f t="shared" si="32"/>
        <v>1260</v>
      </c>
      <c r="P19" s="6">
        <f t="shared" si="32"/>
        <v>1365</v>
      </c>
      <c r="Q19" s="6">
        <f t="shared" si="32"/>
        <v>1470</v>
      </c>
      <c r="R19" s="6">
        <f t="shared" si="28"/>
        <v>1575</v>
      </c>
      <c r="S19" s="6">
        <f t="shared" si="28"/>
        <v>1680</v>
      </c>
      <c r="T19" s="6">
        <f t="shared" si="28"/>
        <v>1785</v>
      </c>
      <c r="U19" s="6">
        <f t="shared" si="28"/>
        <v>1890</v>
      </c>
      <c r="W19" s="3">
        <f t="shared" si="33"/>
        <v>50</v>
      </c>
      <c r="X19" s="17">
        <f t="shared" ref="X19:AK19" si="37">(W19/X$16)+$C$3</f>
        <v>101</v>
      </c>
      <c r="Y19" s="17">
        <f t="shared" si="37"/>
        <v>102</v>
      </c>
      <c r="Z19" s="17">
        <f t="shared" si="37"/>
        <v>69</v>
      </c>
      <c r="AA19" s="17">
        <f t="shared" si="37"/>
        <v>35.5</v>
      </c>
      <c r="AB19" s="17">
        <f t="shared" si="37"/>
        <v>15.2</v>
      </c>
      <c r="AC19" s="17">
        <f t="shared" si="37"/>
        <v>6.0666666666666664</v>
      </c>
      <c r="AD19" s="17">
        <f t="shared" si="37"/>
        <v>2.7333333333333334</v>
      </c>
      <c r="AE19" s="17">
        <f t="shared" si="37"/>
        <v>1.6833333333333333</v>
      </c>
      <c r="AF19" s="17">
        <f t="shared" si="37"/>
        <v>1.374074074074074</v>
      </c>
      <c r="AG19" s="17">
        <f t="shared" si="37"/>
        <v>1.2748148148148148</v>
      </c>
      <c r="AH19" s="17">
        <f t="shared" si="37"/>
        <v>1.2317845117845119</v>
      </c>
      <c r="AI19" s="17">
        <f t="shared" si="37"/>
        <v>1.2052974186307519</v>
      </c>
      <c r="AJ19" s="17">
        <f t="shared" si="37"/>
        <v>1.1854303720970387</v>
      </c>
      <c r="AK19" s="17">
        <f t="shared" si="37"/>
        <v>1.1693471960138626</v>
      </c>
      <c r="AL19" s="17">
        <f t="shared" ref="AL19:AN19" si="38">(AK19/AL$16)+$C$3</f>
        <v>1.1559129594685151</v>
      </c>
      <c r="AM19" s="17">
        <f t="shared" si="38"/>
        <v>1.1444891199335645</v>
      </c>
      <c r="AN19" s="17">
        <f t="shared" si="38"/>
        <v>1.1346457788157134</v>
      </c>
      <c r="AO19" s="17">
        <f t="shared" ref="AO19" si="39">(AN19/AO$16)+$C$3</f>
        <v>1.1260717532017459</v>
      </c>
      <c r="AP19" s="1"/>
    </row>
    <row r="20" spans="3:42" s="3" customFormat="1">
      <c r="C20" s="5">
        <f t="shared" si="36"/>
        <v>12500</v>
      </c>
      <c r="D20" s="6">
        <f>$C20*D$16*21/1000</f>
        <v>131.25</v>
      </c>
      <c r="E20" s="6">
        <f t="shared" si="32"/>
        <v>262.5</v>
      </c>
      <c r="F20" s="6">
        <f t="shared" si="32"/>
        <v>393.75</v>
      </c>
      <c r="G20" s="6">
        <f t="shared" si="32"/>
        <v>525</v>
      </c>
      <c r="H20" s="6">
        <f t="shared" si="32"/>
        <v>656.25</v>
      </c>
      <c r="I20" s="6">
        <f t="shared" si="32"/>
        <v>787.5</v>
      </c>
      <c r="J20" s="6">
        <f t="shared" si="32"/>
        <v>918.75</v>
      </c>
      <c r="K20" s="6">
        <f t="shared" si="32"/>
        <v>1050</v>
      </c>
      <c r="L20" s="6">
        <f t="shared" si="32"/>
        <v>1181.25</v>
      </c>
      <c r="M20" s="6">
        <f t="shared" si="32"/>
        <v>1312.5</v>
      </c>
      <c r="N20" s="6">
        <f t="shared" si="32"/>
        <v>1443.75</v>
      </c>
      <c r="O20" s="6">
        <f t="shared" si="32"/>
        <v>1575</v>
      </c>
      <c r="P20" s="6">
        <f t="shared" si="32"/>
        <v>1706.25</v>
      </c>
      <c r="Q20" s="6">
        <f t="shared" si="32"/>
        <v>1837.5</v>
      </c>
      <c r="R20" s="6">
        <f t="shared" si="28"/>
        <v>1968.75</v>
      </c>
      <c r="S20" s="6">
        <f t="shared" si="28"/>
        <v>2100</v>
      </c>
      <c r="T20" s="6">
        <f t="shared" si="28"/>
        <v>2231.25</v>
      </c>
      <c r="U20" s="6">
        <f t="shared" si="28"/>
        <v>2362.5</v>
      </c>
      <c r="W20" s="3">
        <f t="shared" si="33"/>
        <v>62.5</v>
      </c>
      <c r="X20" s="17">
        <f t="shared" ref="X20:AK20" si="40">(W20/X$16)+$C$3</f>
        <v>126</v>
      </c>
      <c r="Y20" s="17">
        <f t="shared" si="40"/>
        <v>127</v>
      </c>
      <c r="Z20" s="17">
        <f t="shared" si="40"/>
        <v>85.666666666666671</v>
      </c>
      <c r="AA20" s="17">
        <f t="shared" si="40"/>
        <v>43.833333333333336</v>
      </c>
      <c r="AB20" s="17">
        <f t="shared" si="40"/>
        <v>18.533333333333335</v>
      </c>
      <c r="AC20" s="17">
        <f t="shared" si="40"/>
        <v>7.177777777777778</v>
      </c>
      <c r="AD20" s="17">
        <f t="shared" si="40"/>
        <v>3.0507936507936511</v>
      </c>
      <c r="AE20" s="17">
        <f t="shared" si="40"/>
        <v>1.7626984126984127</v>
      </c>
      <c r="AF20" s="17">
        <f t="shared" si="40"/>
        <v>1.3917107583774251</v>
      </c>
      <c r="AG20" s="17">
        <f t="shared" si="40"/>
        <v>1.2783421516754849</v>
      </c>
      <c r="AH20" s="17">
        <f t="shared" si="40"/>
        <v>1.232425845759179</v>
      </c>
      <c r="AI20" s="17">
        <f t="shared" si="40"/>
        <v>1.2054043076265297</v>
      </c>
      <c r="AJ20" s="17">
        <f t="shared" si="40"/>
        <v>1.1854468165579277</v>
      </c>
      <c r="AK20" s="17">
        <f t="shared" si="40"/>
        <v>1.1693495452225611</v>
      </c>
      <c r="AL20" s="17">
        <f t="shared" ref="AL20:AN20" si="41">(AK20/AL$16)+$C$3</f>
        <v>1.1559132726963415</v>
      </c>
      <c r="AM20" s="17">
        <f t="shared" si="41"/>
        <v>1.1444891590870427</v>
      </c>
      <c r="AN20" s="17">
        <f t="shared" si="41"/>
        <v>1.1346457834220049</v>
      </c>
      <c r="AO20" s="17">
        <f t="shared" ref="AO20" si="42">(AN20/AO$16)+$C$3</f>
        <v>1.1260717537135561</v>
      </c>
      <c r="AP20" s="1"/>
    </row>
    <row r="21" spans="3:42" s="3" customFormat="1">
      <c r="C21" s="5">
        <f t="shared" si="36"/>
        <v>15000</v>
      </c>
      <c r="D21" s="6">
        <f>$C21*D$16*21/1000</f>
        <v>157.5</v>
      </c>
      <c r="E21" s="6">
        <f t="shared" si="32"/>
        <v>315</v>
      </c>
      <c r="F21" s="6">
        <f t="shared" si="32"/>
        <v>472.5</v>
      </c>
      <c r="G21" s="6">
        <f t="shared" si="32"/>
        <v>630</v>
      </c>
      <c r="H21" s="6">
        <f t="shared" si="32"/>
        <v>787.5</v>
      </c>
      <c r="I21" s="6">
        <f t="shared" si="32"/>
        <v>945</v>
      </c>
      <c r="J21" s="6">
        <f t="shared" si="32"/>
        <v>1102.5</v>
      </c>
      <c r="K21" s="6">
        <f t="shared" si="32"/>
        <v>1260</v>
      </c>
      <c r="L21" s="6">
        <f t="shared" si="32"/>
        <v>1417.5</v>
      </c>
      <c r="M21" s="6">
        <f t="shared" si="32"/>
        <v>1575</v>
      </c>
      <c r="N21" s="6">
        <f t="shared" si="32"/>
        <v>1732.5</v>
      </c>
      <c r="O21" s="6">
        <f t="shared" si="32"/>
        <v>1890</v>
      </c>
      <c r="P21" s="6">
        <f t="shared" si="32"/>
        <v>2047.5</v>
      </c>
      <c r="Q21" s="6">
        <f t="shared" si="32"/>
        <v>2205</v>
      </c>
      <c r="R21" s="6">
        <f t="shared" si="28"/>
        <v>2362.5</v>
      </c>
      <c r="S21" s="6">
        <f t="shared" si="28"/>
        <v>2520</v>
      </c>
      <c r="T21" s="6">
        <f t="shared" si="28"/>
        <v>2677.5</v>
      </c>
      <c r="U21" s="6">
        <f t="shared" si="28"/>
        <v>2835</v>
      </c>
      <c r="W21" s="3">
        <f t="shared" si="33"/>
        <v>75</v>
      </c>
      <c r="X21" s="17">
        <f t="shared" ref="X21:AK21" si="43">(W21/X$16)+$C$3</f>
        <v>151</v>
      </c>
      <c r="Y21" s="17">
        <f t="shared" si="43"/>
        <v>152</v>
      </c>
      <c r="Z21" s="17">
        <f t="shared" si="43"/>
        <v>102.33333333333333</v>
      </c>
      <c r="AA21" s="17">
        <f t="shared" si="43"/>
        <v>52.166666666666664</v>
      </c>
      <c r="AB21" s="17">
        <f t="shared" si="43"/>
        <v>21.866666666666667</v>
      </c>
      <c r="AC21" s="17">
        <f t="shared" si="43"/>
        <v>8.2888888888888879</v>
      </c>
      <c r="AD21" s="17">
        <f t="shared" si="43"/>
        <v>3.3682539682539678</v>
      </c>
      <c r="AE21" s="17">
        <f t="shared" si="43"/>
        <v>1.842063492063492</v>
      </c>
      <c r="AF21" s="17">
        <f t="shared" si="43"/>
        <v>1.4093474426807759</v>
      </c>
      <c r="AG21" s="17">
        <f t="shared" si="43"/>
        <v>1.2818694885361552</v>
      </c>
      <c r="AH21" s="17">
        <f t="shared" si="43"/>
        <v>1.2330671797338464</v>
      </c>
      <c r="AI21" s="17">
        <f t="shared" si="43"/>
        <v>1.2055111966223078</v>
      </c>
      <c r="AJ21" s="17">
        <f t="shared" si="43"/>
        <v>1.1854632610188165</v>
      </c>
      <c r="AK21" s="17">
        <f t="shared" si="43"/>
        <v>1.1693518944312595</v>
      </c>
      <c r="AL21" s="17">
        <f t="shared" ref="AL21:AN21" si="44">(AK21/AL$16)+$C$3</f>
        <v>1.1559135859241678</v>
      </c>
      <c r="AM21" s="17">
        <f t="shared" si="44"/>
        <v>1.144489198240521</v>
      </c>
      <c r="AN21" s="17">
        <f t="shared" si="44"/>
        <v>1.1346457880282965</v>
      </c>
      <c r="AO21" s="17">
        <f t="shared" ref="AO21" si="45">(AN21/AO$16)+$C$3</f>
        <v>1.1260717542253662</v>
      </c>
      <c r="AP21" s="1"/>
    </row>
    <row r="22" spans="3:42" s="3" customFormat="1">
      <c r="C22" s="5">
        <f t="shared" si="36"/>
        <v>17500</v>
      </c>
      <c r="D22" s="6">
        <f>$C22*D$16*21/1000</f>
        <v>183.75</v>
      </c>
      <c r="E22" s="6">
        <f t="shared" si="32"/>
        <v>367.5</v>
      </c>
      <c r="F22" s="6">
        <f t="shared" si="32"/>
        <v>551.25</v>
      </c>
      <c r="G22" s="6">
        <f t="shared" si="32"/>
        <v>735</v>
      </c>
      <c r="H22" s="6">
        <f t="shared" si="32"/>
        <v>918.75</v>
      </c>
      <c r="I22" s="6">
        <f t="shared" si="32"/>
        <v>1102.5</v>
      </c>
      <c r="J22" s="6">
        <f t="shared" si="32"/>
        <v>1286.25</v>
      </c>
      <c r="K22" s="6">
        <f t="shared" si="32"/>
        <v>1470</v>
      </c>
      <c r="L22" s="6">
        <f t="shared" si="32"/>
        <v>1653.75</v>
      </c>
      <c r="M22" s="6">
        <f t="shared" si="32"/>
        <v>1837.5</v>
      </c>
      <c r="N22" s="6">
        <f t="shared" si="32"/>
        <v>2021.25</v>
      </c>
      <c r="O22" s="6">
        <f t="shared" si="32"/>
        <v>2205</v>
      </c>
      <c r="P22" s="6">
        <f t="shared" si="32"/>
        <v>2388.75</v>
      </c>
      <c r="Q22" s="6">
        <f t="shared" si="32"/>
        <v>2572.5</v>
      </c>
      <c r="R22" s="6">
        <f t="shared" si="28"/>
        <v>2756.25</v>
      </c>
      <c r="S22" s="6">
        <f t="shared" si="28"/>
        <v>2940</v>
      </c>
      <c r="T22" s="6">
        <f t="shared" si="28"/>
        <v>3123.75</v>
      </c>
      <c r="U22" s="6">
        <f t="shared" si="28"/>
        <v>3307.5</v>
      </c>
      <c r="W22" s="3">
        <f t="shared" si="33"/>
        <v>87.5</v>
      </c>
      <c r="X22" s="17">
        <f t="shared" ref="X22:AK22" si="46">(W22/X$16)+$C$3</f>
        <v>176</v>
      </c>
      <c r="Y22" s="17">
        <f t="shared" si="46"/>
        <v>177</v>
      </c>
      <c r="Z22" s="17">
        <f t="shared" si="46"/>
        <v>119</v>
      </c>
      <c r="AA22" s="17">
        <f t="shared" si="46"/>
        <v>60.5</v>
      </c>
      <c r="AB22" s="17">
        <f t="shared" si="46"/>
        <v>25.2</v>
      </c>
      <c r="AC22" s="17">
        <f t="shared" si="46"/>
        <v>9.4</v>
      </c>
      <c r="AD22" s="17">
        <f t="shared" si="46"/>
        <v>3.6857142857142859</v>
      </c>
      <c r="AE22" s="17">
        <f t="shared" si="46"/>
        <v>1.9214285714285715</v>
      </c>
      <c r="AF22" s="17">
        <f t="shared" si="46"/>
        <v>1.426984126984127</v>
      </c>
      <c r="AG22" s="17">
        <f t="shared" si="46"/>
        <v>1.2853968253968255</v>
      </c>
      <c r="AH22" s="17">
        <f t="shared" si="46"/>
        <v>1.2337085137085138</v>
      </c>
      <c r="AI22" s="17">
        <f t="shared" si="46"/>
        <v>1.2056180856180856</v>
      </c>
      <c r="AJ22" s="17">
        <f t="shared" si="46"/>
        <v>1.1854797054797055</v>
      </c>
      <c r="AK22" s="17">
        <f t="shared" si="46"/>
        <v>1.169354243639958</v>
      </c>
      <c r="AL22" s="17">
        <f t="shared" ref="AL22:AN22" si="47">(AK22/AL$16)+$C$3</f>
        <v>1.1559138991519944</v>
      </c>
      <c r="AM22" s="17">
        <f t="shared" si="47"/>
        <v>1.1444892373939992</v>
      </c>
      <c r="AN22" s="17">
        <f t="shared" si="47"/>
        <v>1.1346457926345881</v>
      </c>
      <c r="AO22" s="17">
        <f t="shared" ref="AO22" si="48">(AN22/AO$16)+$C$3</f>
        <v>1.1260717547371764</v>
      </c>
      <c r="AP22" s="1"/>
    </row>
    <row r="23" spans="3:42" s="3" customFormat="1">
      <c r="C23" s="5">
        <f t="shared" si="36"/>
        <v>20000</v>
      </c>
      <c r="D23" s="6">
        <f>$C23*D$16*21/1000</f>
        <v>210</v>
      </c>
      <c r="E23" s="6">
        <f t="shared" si="32"/>
        <v>420</v>
      </c>
      <c r="F23" s="6">
        <f t="shared" si="32"/>
        <v>630</v>
      </c>
      <c r="G23" s="6">
        <f t="shared" si="32"/>
        <v>840</v>
      </c>
      <c r="H23" s="6">
        <f t="shared" si="32"/>
        <v>1050</v>
      </c>
      <c r="I23" s="6">
        <f t="shared" si="32"/>
        <v>1260</v>
      </c>
      <c r="J23" s="6">
        <f t="shared" si="32"/>
        <v>1470</v>
      </c>
      <c r="K23" s="6">
        <f t="shared" si="32"/>
        <v>1680</v>
      </c>
      <c r="L23" s="6">
        <f t="shared" si="32"/>
        <v>1890</v>
      </c>
      <c r="M23" s="6">
        <f t="shared" si="32"/>
        <v>2100</v>
      </c>
      <c r="N23" s="6">
        <f t="shared" si="32"/>
        <v>2310</v>
      </c>
      <c r="O23" s="6">
        <f t="shared" si="32"/>
        <v>2520</v>
      </c>
      <c r="P23" s="6">
        <f t="shared" si="32"/>
        <v>2730</v>
      </c>
      <c r="Q23" s="6">
        <f t="shared" si="32"/>
        <v>2940</v>
      </c>
      <c r="R23" s="6">
        <f t="shared" si="28"/>
        <v>3150</v>
      </c>
      <c r="S23" s="6">
        <f t="shared" si="28"/>
        <v>3360</v>
      </c>
      <c r="T23" s="6">
        <f t="shared" si="28"/>
        <v>3570</v>
      </c>
      <c r="U23" s="6">
        <f t="shared" si="28"/>
        <v>3780</v>
      </c>
      <c r="W23" s="3">
        <f t="shared" si="33"/>
        <v>100</v>
      </c>
      <c r="X23" s="17">
        <f t="shared" ref="X23:AK23" si="49">(W23/X$16)+$C$3</f>
        <v>201</v>
      </c>
      <c r="Y23" s="17">
        <f t="shared" si="49"/>
        <v>202</v>
      </c>
      <c r="Z23" s="17">
        <f t="shared" si="49"/>
        <v>135.66666666666666</v>
      </c>
      <c r="AA23" s="17">
        <f t="shared" si="49"/>
        <v>68.833333333333329</v>
      </c>
      <c r="AB23" s="17">
        <f t="shared" si="49"/>
        <v>28.533333333333331</v>
      </c>
      <c r="AC23" s="17">
        <f t="shared" si="49"/>
        <v>10.511111111111111</v>
      </c>
      <c r="AD23" s="17">
        <f t="shared" si="49"/>
        <v>4.0031746031746032</v>
      </c>
      <c r="AE23" s="17">
        <f t="shared" si="49"/>
        <v>2.0007936507936508</v>
      </c>
      <c r="AF23" s="17">
        <f t="shared" si="49"/>
        <v>1.4446208112874779</v>
      </c>
      <c r="AG23" s="17">
        <f t="shared" si="49"/>
        <v>1.2889241622574956</v>
      </c>
      <c r="AH23" s="17">
        <f t="shared" si="49"/>
        <v>1.2343498476831809</v>
      </c>
      <c r="AI23" s="17">
        <f t="shared" si="49"/>
        <v>1.2057249746138634</v>
      </c>
      <c r="AJ23" s="17">
        <f t="shared" si="49"/>
        <v>1.1854961499405943</v>
      </c>
      <c r="AK23" s="17">
        <f t="shared" si="49"/>
        <v>1.1693565928486562</v>
      </c>
      <c r="AL23" s="17">
        <f t="shared" ref="AL23:AN23" si="50">(AK23/AL$16)+$C$3</f>
        <v>1.1559142123798209</v>
      </c>
      <c r="AM23" s="17">
        <f t="shared" si="50"/>
        <v>1.1444892765474777</v>
      </c>
      <c r="AN23" s="17">
        <f t="shared" si="50"/>
        <v>1.1346457972408797</v>
      </c>
      <c r="AO23" s="17">
        <f t="shared" ref="AO23" si="51">(AN23/AO$16)+$C$3</f>
        <v>1.1260717552489865</v>
      </c>
      <c r="AP23" s="1"/>
    </row>
    <row r="24" spans="3:42">
      <c r="C24" s="5">
        <f t="shared" ref="C24:C31" si="52">C23+2500</f>
        <v>22500</v>
      </c>
      <c r="D24" s="6">
        <f>$C24*D$16*21/1000</f>
        <v>236.25</v>
      </c>
      <c r="E24" s="6">
        <f t="shared" si="32"/>
        <v>472.5</v>
      </c>
      <c r="F24" s="6">
        <f t="shared" si="32"/>
        <v>708.75</v>
      </c>
      <c r="G24" s="6">
        <f t="shared" si="32"/>
        <v>945</v>
      </c>
      <c r="H24" s="6">
        <f t="shared" si="32"/>
        <v>1181.25</v>
      </c>
      <c r="I24" s="6">
        <f t="shared" si="32"/>
        <v>1417.5</v>
      </c>
      <c r="J24" s="6">
        <f t="shared" si="32"/>
        <v>1653.75</v>
      </c>
      <c r="K24" s="6">
        <f t="shared" si="32"/>
        <v>1890</v>
      </c>
      <c r="L24" s="6">
        <f t="shared" si="32"/>
        <v>2126.25</v>
      </c>
      <c r="M24" s="6">
        <f t="shared" si="32"/>
        <v>2362.5</v>
      </c>
      <c r="N24" s="6">
        <f t="shared" si="32"/>
        <v>2598.75</v>
      </c>
      <c r="O24" s="6">
        <f t="shared" si="32"/>
        <v>2835</v>
      </c>
      <c r="P24" s="6">
        <f t="shared" si="32"/>
        <v>3071.25</v>
      </c>
      <c r="Q24" s="6">
        <f t="shared" si="32"/>
        <v>3307.5</v>
      </c>
      <c r="R24" s="6">
        <f t="shared" si="28"/>
        <v>3543.75</v>
      </c>
      <c r="S24" s="6">
        <f t="shared" si="28"/>
        <v>3780</v>
      </c>
      <c r="T24" s="6">
        <f t="shared" si="28"/>
        <v>4016.25</v>
      </c>
      <c r="U24" s="6">
        <f t="shared" si="28"/>
        <v>4252.5</v>
      </c>
      <c r="W24" s="3">
        <f t="shared" si="33"/>
        <v>112.5</v>
      </c>
      <c r="X24" s="17">
        <f t="shared" ref="X24:AK24" si="53">(W24/X$16)+$C$3</f>
        <v>226</v>
      </c>
      <c r="Y24" s="17">
        <f t="shared" si="53"/>
        <v>227</v>
      </c>
      <c r="Z24" s="17">
        <f t="shared" si="53"/>
        <v>152.33333333333334</v>
      </c>
      <c r="AA24" s="17">
        <f t="shared" si="53"/>
        <v>77.166666666666671</v>
      </c>
      <c r="AB24" s="17">
        <f t="shared" si="53"/>
        <v>31.866666666666667</v>
      </c>
      <c r="AC24" s="17">
        <f t="shared" si="53"/>
        <v>11.622222222222222</v>
      </c>
      <c r="AD24" s="17">
        <f t="shared" si="53"/>
        <v>4.3206349206349204</v>
      </c>
      <c r="AE24" s="17">
        <f t="shared" si="53"/>
        <v>2.0801587301587299</v>
      </c>
      <c r="AF24" s="17">
        <f t="shared" si="53"/>
        <v>1.462257495590829</v>
      </c>
      <c r="AG24" s="17">
        <f t="shared" si="53"/>
        <v>1.2924514991181657</v>
      </c>
      <c r="AH24" s="17">
        <f t="shared" si="53"/>
        <v>1.2349911816578483</v>
      </c>
      <c r="AI24" s="17">
        <f t="shared" si="53"/>
        <v>1.2058318636096415</v>
      </c>
      <c r="AJ24" s="17">
        <f t="shared" si="53"/>
        <v>1.1855125944014833</v>
      </c>
      <c r="AK24" s="17">
        <f t="shared" si="53"/>
        <v>1.1693589420573547</v>
      </c>
      <c r="AL24" s="17">
        <f t="shared" ref="AL24:AN24" si="54">(AK24/AL$16)+$C$3</f>
        <v>1.1559145256076473</v>
      </c>
      <c r="AM24" s="17">
        <f t="shared" si="54"/>
        <v>1.1444893157009559</v>
      </c>
      <c r="AN24" s="17">
        <f t="shared" si="54"/>
        <v>1.1346458018471712</v>
      </c>
      <c r="AO24" s="17">
        <f t="shared" ref="AO24" si="55">(AN24/AO$16)+$C$3</f>
        <v>1.1260717557607969</v>
      </c>
    </row>
    <row r="25" spans="3:42">
      <c r="C25" s="5">
        <f t="shared" si="52"/>
        <v>25000</v>
      </c>
      <c r="D25" s="6">
        <f>$C25*D$16*21/1000</f>
        <v>262.5</v>
      </c>
      <c r="E25" s="6">
        <f t="shared" si="32"/>
        <v>525</v>
      </c>
      <c r="F25" s="6">
        <f t="shared" si="32"/>
        <v>787.5</v>
      </c>
      <c r="G25" s="6">
        <f t="shared" si="32"/>
        <v>1050</v>
      </c>
      <c r="H25" s="6">
        <f t="shared" si="32"/>
        <v>1312.5</v>
      </c>
      <c r="I25" s="6">
        <f t="shared" si="32"/>
        <v>1575</v>
      </c>
      <c r="J25" s="6">
        <f t="shared" si="32"/>
        <v>1837.5</v>
      </c>
      <c r="K25" s="6">
        <f t="shared" si="32"/>
        <v>2100</v>
      </c>
      <c r="L25" s="6">
        <f t="shared" si="32"/>
        <v>2362.5</v>
      </c>
      <c r="M25" s="6">
        <f t="shared" si="32"/>
        <v>2625</v>
      </c>
      <c r="N25" s="6">
        <f t="shared" si="32"/>
        <v>2887.5</v>
      </c>
      <c r="O25" s="6">
        <f t="shared" si="32"/>
        <v>3150</v>
      </c>
      <c r="P25" s="6">
        <f t="shared" si="32"/>
        <v>3412.5</v>
      </c>
      <c r="Q25" s="6">
        <f t="shared" si="32"/>
        <v>3675</v>
      </c>
      <c r="R25" s="6">
        <f t="shared" si="28"/>
        <v>3937.5</v>
      </c>
      <c r="S25" s="6">
        <f t="shared" si="28"/>
        <v>4200</v>
      </c>
      <c r="T25" s="6">
        <f t="shared" si="28"/>
        <v>4462.5</v>
      </c>
      <c r="U25" s="6">
        <f t="shared" si="28"/>
        <v>4725</v>
      </c>
      <c r="W25" s="3">
        <f t="shared" si="33"/>
        <v>125</v>
      </c>
      <c r="X25" s="17">
        <f t="shared" ref="X25:AK25" si="56">(W25/X$16)+$C$3</f>
        <v>251</v>
      </c>
      <c r="Y25" s="17">
        <f t="shared" si="56"/>
        <v>252</v>
      </c>
      <c r="Z25" s="17">
        <f t="shared" si="56"/>
        <v>169</v>
      </c>
      <c r="AA25" s="17">
        <f t="shared" si="56"/>
        <v>85.5</v>
      </c>
      <c r="AB25" s="17">
        <f t="shared" si="56"/>
        <v>35.200000000000003</v>
      </c>
      <c r="AC25" s="17">
        <f t="shared" si="56"/>
        <v>12.733333333333334</v>
      </c>
      <c r="AD25" s="17">
        <f t="shared" si="56"/>
        <v>4.6380952380952385</v>
      </c>
      <c r="AE25" s="17">
        <f t="shared" si="56"/>
        <v>2.1595238095238098</v>
      </c>
      <c r="AF25" s="17">
        <f t="shared" si="56"/>
        <v>1.47989417989418</v>
      </c>
      <c r="AG25" s="17">
        <f t="shared" si="56"/>
        <v>1.295978835978836</v>
      </c>
      <c r="AH25" s="17">
        <f t="shared" si="56"/>
        <v>1.2356325156325156</v>
      </c>
      <c r="AI25" s="17">
        <f t="shared" si="56"/>
        <v>1.2059387526054193</v>
      </c>
      <c r="AJ25" s="17">
        <f t="shared" si="56"/>
        <v>1.1855290388623723</v>
      </c>
      <c r="AK25" s="17">
        <f t="shared" si="56"/>
        <v>1.1693612912660531</v>
      </c>
      <c r="AL25" s="17">
        <f t="shared" ref="AL25:AN25" si="57">(AK25/AL$16)+$C$3</f>
        <v>1.1559148388354736</v>
      </c>
      <c r="AM25" s="17">
        <f t="shared" si="57"/>
        <v>1.1444893548544341</v>
      </c>
      <c r="AN25" s="17">
        <f t="shared" si="57"/>
        <v>1.1346458064534628</v>
      </c>
      <c r="AO25" s="17">
        <f t="shared" ref="AO25" si="58">(AN25/AO$16)+$C$3</f>
        <v>1.126071756272607</v>
      </c>
    </row>
    <row r="26" spans="3:42">
      <c r="C26" s="5">
        <f t="shared" si="52"/>
        <v>27500</v>
      </c>
      <c r="D26" s="6">
        <f>$C26*D$16*21/1000</f>
        <v>288.75</v>
      </c>
      <c r="E26" s="6">
        <f t="shared" si="32"/>
        <v>577.5</v>
      </c>
      <c r="F26" s="6">
        <f t="shared" si="32"/>
        <v>866.25</v>
      </c>
      <c r="G26" s="6">
        <f t="shared" si="32"/>
        <v>1155</v>
      </c>
      <c r="H26" s="6">
        <f t="shared" si="32"/>
        <v>1443.75</v>
      </c>
      <c r="I26" s="6">
        <f t="shared" si="32"/>
        <v>1732.5</v>
      </c>
      <c r="J26" s="6">
        <f t="shared" si="32"/>
        <v>2021.25</v>
      </c>
      <c r="K26" s="6">
        <f t="shared" si="32"/>
        <v>2310</v>
      </c>
      <c r="L26" s="6">
        <f t="shared" si="32"/>
        <v>2598.75</v>
      </c>
      <c r="M26" s="6">
        <f t="shared" si="32"/>
        <v>2887.5</v>
      </c>
      <c r="N26" s="6">
        <f t="shared" si="32"/>
        <v>3176.25</v>
      </c>
      <c r="O26" s="6">
        <f t="shared" si="32"/>
        <v>3465</v>
      </c>
      <c r="P26" s="6">
        <f t="shared" si="32"/>
        <v>3753.75</v>
      </c>
      <c r="Q26" s="6">
        <f t="shared" si="32"/>
        <v>4042.5</v>
      </c>
      <c r="R26" s="6">
        <f t="shared" si="28"/>
        <v>4331.25</v>
      </c>
      <c r="S26" s="6">
        <f t="shared" si="28"/>
        <v>4620</v>
      </c>
      <c r="T26" s="6">
        <f t="shared" si="28"/>
        <v>4908.75</v>
      </c>
      <c r="U26" s="6">
        <f t="shared" si="28"/>
        <v>5197.5</v>
      </c>
      <c r="W26" s="3">
        <f t="shared" si="33"/>
        <v>137.5</v>
      </c>
      <c r="X26" s="17">
        <f t="shared" ref="X26:AK26" si="59">(W26/X$16)+$C$3</f>
        <v>276</v>
      </c>
      <c r="Y26" s="17">
        <f t="shared" si="59"/>
        <v>277</v>
      </c>
      <c r="Z26" s="17">
        <f t="shared" si="59"/>
        <v>185.66666666666666</v>
      </c>
      <c r="AA26" s="17">
        <f t="shared" si="59"/>
        <v>93.833333333333329</v>
      </c>
      <c r="AB26" s="17">
        <f t="shared" si="59"/>
        <v>38.533333333333331</v>
      </c>
      <c r="AC26" s="17">
        <f t="shared" si="59"/>
        <v>13.844444444444443</v>
      </c>
      <c r="AD26" s="17">
        <f t="shared" si="59"/>
        <v>4.9555555555555557</v>
      </c>
      <c r="AE26" s="17">
        <f t="shared" si="59"/>
        <v>2.2388888888888889</v>
      </c>
      <c r="AF26" s="17">
        <f t="shared" si="59"/>
        <v>1.4975308641975309</v>
      </c>
      <c r="AG26" s="17">
        <f t="shared" si="59"/>
        <v>1.2995061728395063</v>
      </c>
      <c r="AH26" s="17">
        <f t="shared" si="59"/>
        <v>1.236273849607183</v>
      </c>
      <c r="AI26" s="17">
        <f t="shared" si="59"/>
        <v>1.2060456416011971</v>
      </c>
      <c r="AJ26" s="17">
        <f t="shared" si="59"/>
        <v>1.185545483323261</v>
      </c>
      <c r="AK26" s="17">
        <f t="shared" si="59"/>
        <v>1.1693636404747516</v>
      </c>
      <c r="AL26" s="17">
        <f t="shared" ref="AL26:AN26" si="60">(AK26/AL$16)+$C$3</f>
        <v>1.1559151520633002</v>
      </c>
      <c r="AM26" s="17">
        <f t="shared" si="60"/>
        <v>1.1444893940079126</v>
      </c>
      <c r="AN26" s="17">
        <f t="shared" si="60"/>
        <v>1.1346458110597544</v>
      </c>
      <c r="AO26" s="17">
        <f t="shared" ref="AO26" si="61">(AN26/AO$16)+$C$3</f>
        <v>1.1260717567844172</v>
      </c>
    </row>
    <row r="27" spans="3:42">
      <c r="C27" s="5">
        <f t="shared" si="52"/>
        <v>30000</v>
      </c>
      <c r="D27" s="6">
        <f>$C27*D$16*21/1000</f>
        <v>315</v>
      </c>
      <c r="E27" s="6">
        <f t="shared" si="32"/>
        <v>630</v>
      </c>
      <c r="F27" s="6">
        <f t="shared" si="32"/>
        <v>945</v>
      </c>
      <c r="G27" s="6">
        <f t="shared" si="32"/>
        <v>1260</v>
      </c>
      <c r="H27" s="6">
        <f t="shared" si="32"/>
        <v>1575</v>
      </c>
      <c r="I27" s="6">
        <f t="shared" si="32"/>
        <v>1890</v>
      </c>
      <c r="J27" s="6">
        <f t="shared" si="32"/>
        <v>2205</v>
      </c>
      <c r="K27" s="6">
        <f t="shared" si="32"/>
        <v>2520</v>
      </c>
      <c r="L27" s="6">
        <f t="shared" si="32"/>
        <v>2835</v>
      </c>
      <c r="M27" s="6">
        <f t="shared" si="32"/>
        <v>3150</v>
      </c>
      <c r="N27" s="6">
        <f t="shared" si="32"/>
        <v>3465</v>
      </c>
      <c r="O27" s="6">
        <f t="shared" si="32"/>
        <v>3780</v>
      </c>
      <c r="P27" s="6">
        <f t="shared" si="32"/>
        <v>4095</v>
      </c>
      <c r="Q27" s="6">
        <f t="shared" si="32"/>
        <v>4410</v>
      </c>
      <c r="R27" s="6">
        <f t="shared" si="28"/>
        <v>4725</v>
      </c>
      <c r="S27" s="6">
        <f t="shared" si="28"/>
        <v>5040</v>
      </c>
      <c r="T27" s="6">
        <f t="shared" si="28"/>
        <v>5355</v>
      </c>
      <c r="U27" s="6">
        <f t="shared" si="28"/>
        <v>5670</v>
      </c>
      <c r="W27" s="3">
        <f t="shared" si="33"/>
        <v>150</v>
      </c>
      <c r="X27" s="17">
        <f t="shared" ref="X27:AK27" si="62">(W27/X$16)+$C$3</f>
        <v>301</v>
      </c>
      <c r="Y27" s="17">
        <f t="shared" si="62"/>
        <v>302</v>
      </c>
      <c r="Z27" s="17">
        <f t="shared" si="62"/>
        <v>202.33333333333334</v>
      </c>
      <c r="AA27" s="17">
        <f t="shared" si="62"/>
        <v>102.16666666666667</v>
      </c>
      <c r="AB27" s="17">
        <f t="shared" si="62"/>
        <v>41.866666666666667</v>
      </c>
      <c r="AC27" s="17">
        <f t="shared" si="62"/>
        <v>14.955555555555556</v>
      </c>
      <c r="AD27" s="17">
        <f t="shared" si="62"/>
        <v>5.2730158730158729</v>
      </c>
      <c r="AE27" s="17">
        <f t="shared" si="62"/>
        <v>2.318253968253968</v>
      </c>
      <c r="AF27" s="17">
        <f t="shared" si="62"/>
        <v>1.5151675485008818</v>
      </c>
      <c r="AG27" s="17">
        <f t="shared" si="62"/>
        <v>1.3030335097001764</v>
      </c>
      <c r="AH27" s="17">
        <f t="shared" si="62"/>
        <v>1.2369151835818504</v>
      </c>
      <c r="AI27" s="17">
        <f t="shared" si="62"/>
        <v>1.2061525305969751</v>
      </c>
      <c r="AJ27" s="17">
        <f t="shared" si="62"/>
        <v>1.18556192778415</v>
      </c>
      <c r="AK27" s="17">
        <f t="shared" si="62"/>
        <v>1.1693659896834501</v>
      </c>
      <c r="AL27" s="17">
        <f t="shared" ref="AL27:AN27" si="63">(AK27/AL$16)+$C$3</f>
        <v>1.1559154652911268</v>
      </c>
      <c r="AM27" s="17">
        <f t="shared" si="63"/>
        <v>1.1444894331613908</v>
      </c>
      <c r="AN27" s="17">
        <f t="shared" si="63"/>
        <v>1.1346458156660459</v>
      </c>
      <c r="AO27" s="17">
        <f t="shared" ref="AO27" si="64">(AN27/AO$16)+$C$3</f>
        <v>1.1260717572962273</v>
      </c>
    </row>
    <row r="28" spans="3:42">
      <c r="C28" s="5">
        <f t="shared" si="52"/>
        <v>32500</v>
      </c>
      <c r="D28" s="6">
        <f>$C28*D$16*21/1000</f>
        <v>341.25</v>
      </c>
      <c r="E28" s="6">
        <f t="shared" ref="E28:Q35" si="65">$C28*E$16*21/1000</f>
        <v>682.5</v>
      </c>
      <c r="F28" s="6">
        <f t="shared" si="65"/>
        <v>1023.75</v>
      </c>
      <c r="G28" s="6">
        <f t="shared" si="65"/>
        <v>1365</v>
      </c>
      <c r="H28" s="6">
        <f t="shared" si="65"/>
        <v>1706.25</v>
      </c>
      <c r="I28" s="6">
        <f t="shared" si="65"/>
        <v>2047.5</v>
      </c>
      <c r="J28" s="6">
        <f t="shared" si="65"/>
        <v>2388.75</v>
      </c>
      <c r="K28" s="6">
        <f t="shared" si="65"/>
        <v>2730</v>
      </c>
      <c r="L28" s="6">
        <f t="shared" si="65"/>
        <v>3071.25</v>
      </c>
      <c r="M28" s="6">
        <f t="shared" si="65"/>
        <v>3412.5</v>
      </c>
      <c r="N28" s="6">
        <f t="shared" si="65"/>
        <v>3753.75</v>
      </c>
      <c r="O28" s="6">
        <f t="shared" si="65"/>
        <v>4095</v>
      </c>
      <c r="P28" s="6">
        <f t="shared" si="65"/>
        <v>4436.25</v>
      </c>
      <c r="Q28" s="6">
        <f t="shared" si="65"/>
        <v>4777.5</v>
      </c>
      <c r="R28" s="6">
        <f t="shared" si="28"/>
        <v>5118.75</v>
      </c>
      <c r="S28" s="6">
        <f t="shared" si="28"/>
        <v>5460</v>
      </c>
      <c r="T28" s="6">
        <f t="shared" si="28"/>
        <v>5801.25</v>
      </c>
      <c r="U28" s="6">
        <f t="shared" si="28"/>
        <v>6142.5</v>
      </c>
      <c r="W28" s="3">
        <f t="shared" si="33"/>
        <v>162.5</v>
      </c>
      <c r="X28" s="17">
        <f t="shared" ref="X28:AK28" si="66">(W28/X$16)+$C$3</f>
        <v>326</v>
      </c>
      <c r="Y28" s="17">
        <f t="shared" si="66"/>
        <v>327</v>
      </c>
      <c r="Z28" s="17">
        <f t="shared" si="66"/>
        <v>219</v>
      </c>
      <c r="AA28" s="17">
        <f t="shared" si="66"/>
        <v>110.5</v>
      </c>
      <c r="AB28" s="17">
        <f t="shared" si="66"/>
        <v>45.2</v>
      </c>
      <c r="AC28" s="17">
        <f t="shared" si="66"/>
        <v>16.06666666666667</v>
      </c>
      <c r="AD28" s="17">
        <f t="shared" si="66"/>
        <v>5.590476190476191</v>
      </c>
      <c r="AE28" s="17">
        <f t="shared" si="66"/>
        <v>2.397619047619048</v>
      </c>
      <c r="AF28" s="17">
        <f t="shared" si="66"/>
        <v>1.5328042328042328</v>
      </c>
      <c r="AG28" s="17">
        <f t="shared" si="66"/>
        <v>1.3065608465608465</v>
      </c>
      <c r="AH28" s="17">
        <f t="shared" si="66"/>
        <v>1.2375565175565175</v>
      </c>
      <c r="AI28" s="17">
        <f t="shared" si="66"/>
        <v>1.206259419592753</v>
      </c>
      <c r="AJ28" s="17">
        <f t="shared" si="66"/>
        <v>1.1855783722450388</v>
      </c>
      <c r="AK28" s="17">
        <f t="shared" si="66"/>
        <v>1.1693683388921483</v>
      </c>
      <c r="AL28" s="17">
        <f t="shared" ref="AL28:AN28" si="67">(AK28/AL$16)+$C$3</f>
        <v>1.1559157785189531</v>
      </c>
      <c r="AM28" s="17">
        <f t="shared" si="67"/>
        <v>1.1444894723148691</v>
      </c>
      <c r="AN28" s="17">
        <f t="shared" si="67"/>
        <v>1.1346458202723375</v>
      </c>
      <c r="AO28" s="17">
        <f t="shared" ref="AO28" si="68">(AN28/AO$16)+$C$3</f>
        <v>1.1260717578080375</v>
      </c>
    </row>
    <row r="29" spans="3:42">
      <c r="C29" s="5">
        <f t="shared" si="52"/>
        <v>35000</v>
      </c>
      <c r="D29" s="6">
        <f>$C29*D$16*21/1000</f>
        <v>367.5</v>
      </c>
      <c r="E29" s="6">
        <f t="shared" si="65"/>
        <v>735</v>
      </c>
      <c r="F29" s="6">
        <f t="shared" si="65"/>
        <v>1102.5</v>
      </c>
      <c r="G29" s="6">
        <f t="shared" si="65"/>
        <v>1470</v>
      </c>
      <c r="H29" s="6">
        <f t="shared" si="65"/>
        <v>1837.5</v>
      </c>
      <c r="I29" s="6">
        <f t="shared" si="65"/>
        <v>2205</v>
      </c>
      <c r="J29" s="6">
        <f t="shared" si="65"/>
        <v>2572.5</v>
      </c>
      <c r="K29" s="6">
        <f t="shared" si="65"/>
        <v>2940</v>
      </c>
      <c r="L29" s="6">
        <f t="shared" si="65"/>
        <v>3307.5</v>
      </c>
      <c r="M29" s="6">
        <f t="shared" si="65"/>
        <v>3675</v>
      </c>
      <c r="N29" s="6">
        <f t="shared" si="65"/>
        <v>4042.5</v>
      </c>
      <c r="O29" s="6">
        <f t="shared" si="65"/>
        <v>4410</v>
      </c>
      <c r="P29" s="6">
        <f t="shared" si="65"/>
        <v>4777.5</v>
      </c>
      <c r="Q29" s="6">
        <f t="shared" si="65"/>
        <v>5145</v>
      </c>
      <c r="R29" s="6">
        <f t="shared" si="28"/>
        <v>5512.5</v>
      </c>
      <c r="S29" s="6">
        <f t="shared" si="28"/>
        <v>5880</v>
      </c>
      <c r="T29" s="6">
        <f t="shared" si="28"/>
        <v>6247.5</v>
      </c>
      <c r="U29" s="6">
        <f t="shared" si="28"/>
        <v>6615</v>
      </c>
      <c r="W29" s="3">
        <f t="shared" si="33"/>
        <v>175</v>
      </c>
      <c r="X29" s="17">
        <f t="shared" ref="X29:AK29" si="69">(W29/X$16)+$C$3</f>
        <v>351</v>
      </c>
      <c r="Y29" s="17">
        <f t="shared" si="69"/>
        <v>352</v>
      </c>
      <c r="Z29" s="17">
        <f t="shared" si="69"/>
        <v>235.66666666666666</v>
      </c>
      <c r="AA29" s="17">
        <f t="shared" si="69"/>
        <v>118.83333333333333</v>
      </c>
      <c r="AB29" s="17">
        <f t="shared" si="69"/>
        <v>48.533333333333331</v>
      </c>
      <c r="AC29" s="17">
        <f t="shared" si="69"/>
        <v>17.177777777777777</v>
      </c>
      <c r="AD29" s="17">
        <f t="shared" si="69"/>
        <v>5.9079365079365074</v>
      </c>
      <c r="AE29" s="17">
        <f t="shared" si="69"/>
        <v>2.4769841269841271</v>
      </c>
      <c r="AF29" s="17">
        <f t="shared" si="69"/>
        <v>1.5504409171075837</v>
      </c>
      <c r="AG29" s="17">
        <f t="shared" si="69"/>
        <v>1.3100881834215168</v>
      </c>
      <c r="AH29" s="17">
        <f t="shared" si="69"/>
        <v>1.2381978515311849</v>
      </c>
      <c r="AI29" s="17">
        <f t="shared" si="69"/>
        <v>1.2063663085885308</v>
      </c>
      <c r="AJ29" s="17">
        <f t="shared" si="69"/>
        <v>1.1855948167059278</v>
      </c>
      <c r="AK29" s="17">
        <f t="shared" si="69"/>
        <v>1.1693706881008468</v>
      </c>
      <c r="AL29" s="17">
        <f t="shared" ref="AL29:AN29" si="70">(AK29/AL$16)+$C$3</f>
        <v>1.1559160917467795</v>
      </c>
      <c r="AM29" s="17">
        <f t="shared" si="70"/>
        <v>1.1444895114683473</v>
      </c>
      <c r="AN29" s="17">
        <f t="shared" si="70"/>
        <v>1.1346458248786291</v>
      </c>
      <c r="AO29" s="17">
        <f t="shared" ref="AO29" si="71">(AN29/AO$16)+$C$3</f>
        <v>1.1260717583198476</v>
      </c>
    </row>
    <row r="30" spans="3:42">
      <c r="C30" s="5">
        <f t="shared" si="52"/>
        <v>37500</v>
      </c>
      <c r="D30" s="6">
        <f>$C30*D$16*21/1000</f>
        <v>393.75</v>
      </c>
      <c r="E30" s="6">
        <f t="shared" si="65"/>
        <v>787.5</v>
      </c>
      <c r="F30" s="6">
        <f t="shared" si="65"/>
        <v>1181.25</v>
      </c>
      <c r="G30" s="6">
        <f t="shared" si="65"/>
        <v>1575</v>
      </c>
      <c r="H30" s="6">
        <f t="shared" si="65"/>
        <v>1968.75</v>
      </c>
      <c r="I30" s="6">
        <f t="shared" si="65"/>
        <v>2362.5</v>
      </c>
      <c r="J30" s="6">
        <f t="shared" si="65"/>
        <v>2756.25</v>
      </c>
      <c r="K30" s="6">
        <f t="shared" si="65"/>
        <v>3150</v>
      </c>
      <c r="L30" s="6">
        <f t="shared" si="65"/>
        <v>3543.75</v>
      </c>
      <c r="M30" s="6">
        <f t="shared" si="65"/>
        <v>3937.5</v>
      </c>
      <c r="N30" s="6">
        <f t="shared" si="65"/>
        <v>4331.25</v>
      </c>
      <c r="O30" s="6">
        <f t="shared" si="65"/>
        <v>4725</v>
      </c>
      <c r="P30" s="6">
        <f t="shared" si="65"/>
        <v>5118.75</v>
      </c>
      <c r="Q30" s="6">
        <f t="shared" si="65"/>
        <v>5512.5</v>
      </c>
      <c r="R30" s="6">
        <f t="shared" si="28"/>
        <v>5906.25</v>
      </c>
      <c r="S30" s="6">
        <f t="shared" si="28"/>
        <v>6300</v>
      </c>
      <c r="T30" s="6">
        <f t="shared" si="28"/>
        <v>6693.75</v>
      </c>
      <c r="U30" s="6">
        <f t="shared" si="28"/>
        <v>7087.5</v>
      </c>
      <c r="W30" s="3">
        <f t="shared" si="33"/>
        <v>187.5</v>
      </c>
      <c r="X30" s="17">
        <f t="shared" ref="X30:AK30" si="72">(W30/X$16)+$C$3</f>
        <v>376</v>
      </c>
      <c r="Y30" s="17">
        <f t="shared" si="72"/>
        <v>377</v>
      </c>
      <c r="Z30" s="17">
        <f t="shared" si="72"/>
        <v>252.33333333333334</v>
      </c>
      <c r="AA30" s="17">
        <f t="shared" si="72"/>
        <v>127.16666666666667</v>
      </c>
      <c r="AB30" s="17">
        <f t="shared" si="72"/>
        <v>51.866666666666667</v>
      </c>
      <c r="AC30" s="17">
        <f t="shared" si="72"/>
        <v>18.288888888888888</v>
      </c>
      <c r="AD30" s="17">
        <f t="shared" si="72"/>
        <v>6.2253968253968255</v>
      </c>
      <c r="AE30" s="17">
        <f t="shared" si="72"/>
        <v>2.5563492063492061</v>
      </c>
      <c r="AF30" s="17">
        <f t="shared" si="72"/>
        <v>1.5680776014109346</v>
      </c>
      <c r="AG30" s="17">
        <f t="shared" si="72"/>
        <v>1.3136155202821869</v>
      </c>
      <c r="AH30" s="17">
        <f t="shared" si="72"/>
        <v>1.238839185505852</v>
      </c>
      <c r="AI30" s="17">
        <f t="shared" si="72"/>
        <v>1.2064731975843086</v>
      </c>
      <c r="AJ30" s="17">
        <f t="shared" si="72"/>
        <v>1.1856112611668168</v>
      </c>
      <c r="AK30" s="17">
        <f t="shared" si="72"/>
        <v>1.1693730373095452</v>
      </c>
      <c r="AL30" s="17">
        <f t="shared" ref="AL30:AN30" si="73">(AK30/AL$16)+$C$3</f>
        <v>1.155916404974606</v>
      </c>
      <c r="AM30" s="17">
        <f t="shared" si="73"/>
        <v>1.1444895506218258</v>
      </c>
      <c r="AN30" s="17">
        <f t="shared" si="73"/>
        <v>1.1346458294849207</v>
      </c>
      <c r="AO30" s="17">
        <f t="shared" ref="AO30" si="74">(AN30/AO$16)+$C$3</f>
        <v>1.1260717588316578</v>
      </c>
    </row>
    <row r="31" spans="3:42">
      <c r="C31" s="5">
        <f t="shared" si="52"/>
        <v>40000</v>
      </c>
      <c r="D31" s="6">
        <f>$C31*D$16*21/1000</f>
        <v>420</v>
      </c>
      <c r="E31" s="6">
        <f t="shared" si="65"/>
        <v>840</v>
      </c>
      <c r="F31" s="6">
        <f t="shared" si="65"/>
        <v>1260</v>
      </c>
      <c r="G31" s="6">
        <f t="shared" si="65"/>
        <v>1680</v>
      </c>
      <c r="H31" s="6">
        <f t="shared" si="65"/>
        <v>2100</v>
      </c>
      <c r="I31" s="6">
        <f t="shared" si="65"/>
        <v>2520</v>
      </c>
      <c r="J31" s="6">
        <f t="shared" si="65"/>
        <v>2940</v>
      </c>
      <c r="K31" s="6">
        <f t="shared" si="65"/>
        <v>3360</v>
      </c>
      <c r="L31" s="6">
        <f t="shared" si="65"/>
        <v>3780</v>
      </c>
      <c r="M31" s="6">
        <f t="shared" si="65"/>
        <v>4200</v>
      </c>
      <c r="N31" s="6">
        <f t="shared" si="65"/>
        <v>4620</v>
      </c>
      <c r="O31" s="6">
        <f t="shared" si="65"/>
        <v>5040</v>
      </c>
      <c r="P31" s="6">
        <f t="shared" si="65"/>
        <v>5460</v>
      </c>
      <c r="Q31" s="6">
        <f t="shared" si="65"/>
        <v>5880</v>
      </c>
      <c r="R31" s="6">
        <f t="shared" si="28"/>
        <v>6300</v>
      </c>
      <c r="S31" s="6">
        <f t="shared" si="28"/>
        <v>6720</v>
      </c>
      <c r="T31" s="6">
        <f t="shared" si="28"/>
        <v>7140</v>
      </c>
      <c r="U31" s="6">
        <f t="shared" si="28"/>
        <v>7560</v>
      </c>
      <c r="W31" s="3">
        <f t="shared" si="33"/>
        <v>200</v>
      </c>
      <c r="X31" s="17">
        <f t="shared" ref="X31:AK31" si="75">(W31/X$16)+$C$3</f>
        <v>401</v>
      </c>
      <c r="Y31" s="17">
        <f t="shared" si="75"/>
        <v>402</v>
      </c>
      <c r="Z31" s="17">
        <f t="shared" si="75"/>
        <v>269</v>
      </c>
      <c r="AA31" s="17">
        <f t="shared" si="75"/>
        <v>135.5</v>
      </c>
      <c r="AB31" s="17">
        <f t="shared" si="75"/>
        <v>55.2</v>
      </c>
      <c r="AC31" s="17">
        <f t="shared" si="75"/>
        <v>19.400000000000002</v>
      </c>
      <c r="AD31" s="17">
        <f t="shared" si="75"/>
        <v>6.5428571428571436</v>
      </c>
      <c r="AE31" s="17">
        <f t="shared" si="75"/>
        <v>2.6357142857142861</v>
      </c>
      <c r="AF31" s="17">
        <f t="shared" si="75"/>
        <v>1.5857142857142859</v>
      </c>
      <c r="AG31" s="17">
        <f t="shared" si="75"/>
        <v>1.3171428571428572</v>
      </c>
      <c r="AH31" s="17">
        <f t="shared" si="75"/>
        <v>1.2394805194805194</v>
      </c>
      <c r="AI31" s="17">
        <f t="shared" si="75"/>
        <v>1.2065800865800866</v>
      </c>
      <c r="AJ31" s="17">
        <f t="shared" si="75"/>
        <v>1.1856277056277056</v>
      </c>
      <c r="AK31" s="17">
        <f t="shared" si="75"/>
        <v>1.1693753865182437</v>
      </c>
      <c r="AL31" s="17">
        <f t="shared" ref="AL31:AN31" si="76">(AK31/AL$16)+$C$3</f>
        <v>1.1559167182024326</v>
      </c>
      <c r="AM31" s="17">
        <f t="shared" si="76"/>
        <v>1.144489589775304</v>
      </c>
      <c r="AN31" s="17">
        <f t="shared" si="76"/>
        <v>1.1346458340912122</v>
      </c>
      <c r="AO31" s="17">
        <f t="shared" ref="AO31" si="77">(AN31/AO$16)+$C$3</f>
        <v>1.1260717593434681</v>
      </c>
    </row>
    <row r="32" spans="3:42">
      <c r="C32" s="5">
        <f t="shared" ref="C32" si="78">C31+2500</f>
        <v>42500</v>
      </c>
      <c r="D32" s="6">
        <f>$C32*D$16*21/1000</f>
        <v>446.25</v>
      </c>
      <c r="E32" s="6">
        <f t="shared" si="65"/>
        <v>892.5</v>
      </c>
      <c r="F32" s="6">
        <f t="shared" si="65"/>
        <v>1338.75</v>
      </c>
      <c r="G32" s="6">
        <f t="shared" si="65"/>
        <v>1785</v>
      </c>
      <c r="H32" s="6">
        <f t="shared" si="65"/>
        <v>2231.25</v>
      </c>
      <c r="I32" s="6">
        <f t="shared" si="65"/>
        <v>2677.5</v>
      </c>
      <c r="J32" s="6">
        <f t="shared" si="65"/>
        <v>3123.75</v>
      </c>
      <c r="K32" s="6">
        <f t="shared" si="65"/>
        <v>3570</v>
      </c>
      <c r="L32" s="6">
        <f t="shared" si="65"/>
        <v>4016.25</v>
      </c>
      <c r="M32" s="6">
        <f t="shared" si="65"/>
        <v>4462.5</v>
      </c>
      <c r="N32" s="6">
        <f t="shared" si="65"/>
        <v>4908.75</v>
      </c>
      <c r="O32" s="6">
        <f t="shared" si="65"/>
        <v>5355</v>
      </c>
      <c r="P32" s="6">
        <f t="shared" si="65"/>
        <v>5801.25</v>
      </c>
      <c r="Q32" s="6">
        <f t="shared" si="65"/>
        <v>6247.5</v>
      </c>
      <c r="R32" s="6">
        <f t="shared" si="28"/>
        <v>6693.75</v>
      </c>
      <c r="S32" s="6">
        <f t="shared" si="28"/>
        <v>7140</v>
      </c>
      <c r="T32" s="6">
        <f t="shared" si="28"/>
        <v>7586.25</v>
      </c>
      <c r="U32" s="6">
        <f t="shared" si="28"/>
        <v>8032.5</v>
      </c>
      <c r="W32" s="3">
        <f t="shared" si="33"/>
        <v>212.5</v>
      </c>
      <c r="X32" s="17">
        <f t="shared" ref="X32:AK32" si="79">(W32/X$16)+$C$3</f>
        <v>426</v>
      </c>
      <c r="Y32" s="17">
        <f t="shared" si="79"/>
        <v>427</v>
      </c>
      <c r="Z32" s="17">
        <f t="shared" si="79"/>
        <v>285.66666666666669</v>
      </c>
      <c r="AA32" s="17">
        <f t="shared" si="79"/>
        <v>143.83333333333334</v>
      </c>
      <c r="AB32" s="17">
        <f t="shared" si="79"/>
        <v>58.533333333333339</v>
      </c>
      <c r="AC32" s="17">
        <f t="shared" si="79"/>
        <v>20.511111111111113</v>
      </c>
      <c r="AD32" s="17">
        <f t="shared" si="79"/>
        <v>6.8603174603174608</v>
      </c>
      <c r="AE32" s="17">
        <f t="shared" si="79"/>
        <v>2.7150793650793652</v>
      </c>
      <c r="AF32" s="17">
        <f t="shared" si="79"/>
        <v>1.6033509700176367</v>
      </c>
      <c r="AG32" s="17">
        <f t="shared" si="79"/>
        <v>1.3206701940035273</v>
      </c>
      <c r="AH32" s="17">
        <f t="shared" si="79"/>
        <v>1.2401218534551868</v>
      </c>
      <c r="AI32" s="17">
        <f t="shared" si="79"/>
        <v>1.2066869755758645</v>
      </c>
      <c r="AJ32" s="17">
        <f t="shared" si="79"/>
        <v>1.1856441500885946</v>
      </c>
      <c r="AK32" s="17">
        <f t="shared" si="79"/>
        <v>1.1693777357269421</v>
      </c>
      <c r="AL32" s="17">
        <f t="shared" ref="AL32:AN32" si="80">(AK32/AL$16)+$C$3</f>
        <v>1.1559170314302589</v>
      </c>
      <c r="AM32" s="17">
        <f t="shared" si="80"/>
        <v>1.1444896289287825</v>
      </c>
      <c r="AN32" s="17">
        <f t="shared" si="80"/>
        <v>1.1346458386975038</v>
      </c>
      <c r="AO32" s="17">
        <f t="shared" ref="AO32" si="81">(AN32/AO$16)+$C$3</f>
        <v>1.1260717598552783</v>
      </c>
    </row>
    <row r="33" spans="3:41">
      <c r="C33" s="5">
        <f t="shared" ref="C33:C35" si="82">C32+2500</f>
        <v>45000</v>
      </c>
      <c r="D33" s="6">
        <f>$C33*D$16*21/1000</f>
        <v>472.5</v>
      </c>
      <c r="E33" s="6">
        <f t="shared" si="65"/>
        <v>945</v>
      </c>
      <c r="F33" s="6">
        <f t="shared" si="65"/>
        <v>1417.5</v>
      </c>
      <c r="G33" s="6">
        <f t="shared" si="65"/>
        <v>1890</v>
      </c>
      <c r="H33" s="6">
        <f t="shared" si="65"/>
        <v>2362.5</v>
      </c>
      <c r="I33" s="6">
        <f t="shared" si="65"/>
        <v>2835</v>
      </c>
      <c r="J33" s="6">
        <f t="shared" si="65"/>
        <v>3307.5</v>
      </c>
      <c r="K33" s="6">
        <f t="shared" si="65"/>
        <v>3780</v>
      </c>
      <c r="L33" s="6">
        <f t="shared" si="65"/>
        <v>4252.5</v>
      </c>
      <c r="M33" s="6">
        <f t="shared" si="65"/>
        <v>4725</v>
      </c>
      <c r="N33" s="6">
        <f t="shared" si="65"/>
        <v>5197.5</v>
      </c>
      <c r="O33" s="6">
        <f t="shared" si="65"/>
        <v>5670</v>
      </c>
      <c r="P33" s="6">
        <f t="shared" si="65"/>
        <v>6142.5</v>
      </c>
      <c r="Q33" s="6">
        <f t="shared" si="65"/>
        <v>6615</v>
      </c>
      <c r="R33" s="6">
        <f t="shared" ref="R33:U35" si="83">$C33*R$16*21/1000</f>
        <v>7087.5</v>
      </c>
      <c r="S33" s="6">
        <f t="shared" si="83"/>
        <v>7560</v>
      </c>
      <c r="T33" s="6">
        <f t="shared" si="83"/>
        <v>8032.5</v>
      </c>
      <c r="U33" s="6">
        <f t="shared" si="83"/>
        <v>8505</v>
      </c>
      <c r="W33" s="3">
        <f t="shared" si="33"/>
        <v>225</v>
      </c>
      <c r="X33" s="17">
        <f t="shared" ref="X33:AK33" si="84">(W33/X$16)+$C$3</f>
        <v>451</v>
      </c>
      <c r="Y33" s="17">
        <f t="shared" si="84"/>
        <v>452</v>
      </c>
      <c r="Z33" s="17">
        <f t="shared" si="84"/>
        <v>302.33333333333331</v>
      </c>
      <c r="AA33" s="17">
        <f t="shared" si="84"/>
        <v>152.16666666666666</v>
      </c>
      <c r="AB33" s="17">
        <f t="shared" si="84"/>
        <v>61.86666666666666</v>
      </c>
      <c r="AC33" s="17">
        <f t="shared" si="84"/>
        <v>21.62222222222222</v>
      </c>
      <c r="AD33" s="17">
        <f t="shared" si="84"/>
        <v>7.1777777777777771</v>
      </c>
      <c r="AE33" s="17">
        <f t="shared" si="84"/>
        <v>2.7944444444444443</v>
      </c>
      <c r="AF33" s="17">
        <f t="shared" si="84"/>
        <v>1.6209876543209876</v>
      </c>
      <c r="AG33" s="17">
        <f t="shared" si="84"/>
        <v>1.3241975308641976</v>
      </c>
      <c r="AH33" s="17">
        <f t="shared" si="84"/>
        <v>1.2407631874298541</v>
      </c>
      <c r="AI33" s="17">
        <f t="shared" si="84"/>
        <v>1.2067938645716423</v>
      </c>
      <c r="AJ33" s="17">
        <f t="shared" si="84"/>
        <v>1.1856605945494834</v>
      </c>
      <c r="AK33" s="17">
        <f t="shared" si="84"/>
        <v>1.1693800849356404</v>
      </c>
      <c r="AL33" s="17">
        <f t="shared" ref="AL33:AN33" si="85">(AK33/AL$16)+$C$3</f>
        <v>1.1559173446580853</v>
      </c>
      <c r="AM33" s="17">
        <f t="shared" si="85"/>
        <v>1.1444896680822607</v>
      </c>
      <c r="AN33" s="17">
        <f t="shared" si="85"/>
        <v>1.1346458433037954</v>
      </c>
      <c r="AO33" s="17">
        <f t="shared" ref="AO33" si="86">(AN33/AO$16)+$C$3</f>
        <v>1.1260717603670884</v>
      </c>
    </row>
    <row r="34" spans="3:41">
      <c r="C34" s="5">
        <f t="shared" si="82"/>
        <v>47500</v>
      </c>
      <c r="D34" s="6">
        <f>$C34*D$16*21/1000</f>
        <v>498.75</v>
      </c>
      <c r="E34" s="6">
        <f t="shared" si="65"/>
        <v>997.5</v>
      </c>
      <c r="F34" s="6">
        <f t="shared" si="65"/>
        <v>1496.25</v>
      </c>
      <c r="G34" s="6">
        <f t="shared" si="65"/>
        <v>1995</v>
      </c>
      <c r="H34" s="6">
        <f t="shared" si="65"/>
        <v>2493.75</v>
      </c>
      <c r="I34" s="6">
        <f t="shared" si="65"/>
        <v>2992.5</v>
      </c>
      <c r="J34" s="6">
        <f t="shared" si="65"/>
        <v>3491.25</v>
      </c>
      <c r="K34" s="6">
        <f t="shared" si="65"/>
        <v>3990</v>
      </c>
      <c r="L34" s="6">
        <f t="shared" si="65"/>
        <v>4488.75</v>
      </c>
      <c r="M34" s="6">
        <f t="shared" si="65"/>
        <v>4987.5</v>
      </c>
      <c r="N34" s="6">
        <f t="shared" si="65"/>
        <v>5486.25</v>
      </c>
      <c r="O34" s="6">
        <f t="shared" si="65"/>
        <v>5985</v>
      </c>
      <c r="P34" s="6">
        <f t="shared" si="65"/>
        <v>6483.75</v>
      </c>
      <c r="Q34" s="6">
        <f t="shared" si="65"/>
        <v>6982.5</v>
      </c>
      <c r="R34" s="6">
        <f t="shared" si="83"/>
        <v>7481.25</v>
      </c>
      <c r="S34" s="6">
        <f t="shared" si="83"/>
        <v>7980</v>
      </c>
      <c r="T34" s="6">
        <f t="shared" si="83"/>
        <v>8478.75</v>
      </c>
      <c r="U34" s="6">
        <f t="shared" si="83"/>
        <v>8977.5</v>
      </c>
      <c r="W34" s="3">
        <f t="shared" si="33"/>
        <v>237.5</v>
      </c>
      <c r="X34" s="17">
        <f t="shared" ref="X34:AK34" si="87">(W34/X$16)+$C$3</f>
        <v>476</v>
      </c>
      <c r="Y34" s="17">
        <f t="shared" si="87"/>
        <v>477</v>
      </c>
      <c r="Z34" s="17">
        <f t="shared" si="87"/>
        <v>319</v>
      </c>
      <c r="AA34" s="17">
        <f t="shared" si="87"/>
        <v>160.5</v>
      </c>
      <c r="AB34" s="17">
        <f t="shared" si="87"/>
        <v>65.2</v>
      </c>
      <c r="AC34" s="17">
        <f t="shared" si="87"/>
        <v>22.733333333333334</v>
      </c>
      <c r="AD34" s="17">
        <f t="shared" si="87"/>
        <v>7.4952380952380953</v>
      </c>
      <c r="AE34" s="17">
        <f t="shared" si="87"/>
        <v>2.8738095238095238</v>
      </c>
      <c r="AF34" s="17">
        <f t="shared" si="87"/>
        <v>1.6386243386243386</v>
      </c>
      <c r="AG34" s="17">
        <f t="shared" si="87"/>
        <v>1.3277248677248679</v>
      </c>
      <c r="AH34" s="17">
        <f t="shared" si="87"/>
        <v>1.2414045214045215</v>
      </c>
      <c r="AI34" s="17">
        <f t="shared" si="87"/>
        <v>1.2069007535674203</v>
      </c>
      <c r="AJ34" s="17">
        <f t="shared" si="87"/>
        <v>1.1856770390103724</v>
      </c>
      <c r="AK34" s="17">
        <f t="shared" si="87"/>
        <v>1.1693824341443388</v>
      </c>
      <c r="AL34" s="17">
        <f t="shared" ref="AL34:AN34" si="88">(AK34/AL$16)+$C$3</f>
        <v>1.1559176578859118</v>
      </c>
      <c r="AM34" s="17">
        <f t="shared" si="88"/>
        <v>1.144489707235739</v>
      </c>
      <c r="AN34" s="17">
        <f t="shared" si="88"/>
        <v>1.1346458479100869</v>
      </c>
      <c r="AO34" s="17">
        <f t="shared" ref="AO34" si="89">(AN34/AO$16)+$C$3</f>
        <v>1.1260717608788986</v>
      </c>
    </row>
    <row r="35" spans="3:41">
      <c r="C35" s="5">
        <f t="shared" si="82"/>
        <v>50000</v>
      </c>
      <c r="D35" s="6">
        <f>$C35*D$16*21/1000</f>
        <v>525</v>
      </c>
      <c r="E35" s="6">
        <f t="shared" si="65"/>
        <v>1050</v>
      </c>
      <c r="F35" s="6">
        <f t="shared" si="65"/>
        <v>1575</v>
      </c>
      <c r="G35" s="6">
        <f t="shared" si="65"/>
        <v>2100</v>
      </c>
      <c r="H35" s="6">
        <f t="shared" si="65"/>
        <v>2625</v>
      </c>
      <c r="I35" s="6">
        <f t="shared" si="65"/>
        <v>3150</v>
      </c>
      <c r="J35" s="6">
        <f t="shared" si="65"/>
        <v>3675</v>
      </c>
      <c r="K35" s="6">
        <f t="shared" si="65"/>
        <v>4200</v>
      </c>
      <c r="L35" s="6">
        <f t="shared" si="65"/>
        <v>4725</v>
      </c>
      <c r="M35" s="6">
        <f t="shared" si="65"/>
        <v>5250</v>
      </c>
      <c r="N35" s="6">
        <f t="shared" si="65"/>
        <v>5775</v>
      </c>
      <c r="O35" s="6">
        <f t="shared" si="65"/>
        <v>6300</v>
      </c>
      <c r="P35" s="6">
        <f t="shared" si="65"/>
        <v>6825</v>
      </c>
      <c r="Q35" s="6">
        <f t="shared" si="65"/>
        <v>7350</v>
      </c>
      <c r="R35" s="6">
        <f t="shared" si="83"/>
        <v>7875</v>
      </c>
      <c r="S35" s="6">
        <f t="shared" si="83"/>
        <v>8400</v>
      </c>
      <c r="T35" s="6">
        <f t="shared" si="83"/>
        <v>8925</v>
      </c>
      <c r="U35" s="6">
        <f t="shared" si="83"/>
        <v>9450</v>
      </c>
      <c r="W35" s="3">
        <f t="shared" si="33"/>
        <v>250</v>
      </c>
      <c r="X35" s="17">
        <f t="shared" ref="X35:AK35" si="90">(W35/X$16)+$C$3</f>
        <v>501</v>
      </c>
      <c r="Y35" s="17">
        <f t="shared" si="90"/>
        <v>502</v>
      </c>
      <c r="Z35" s="17">
        <f t="shared" si="90"/>
        <v>335.66666666666669</v>
      </c>
      <c r="AA35" s="17">
        <f t="shared" si="90"/>
        <v>168.83333333333334</v>
      </c>
      <c r="AB35" s="17">
        <f t="shared" si="90"/>
        <v>68.533333333333331</v>
      </c>
      <c r="AC35" s="17">
        <f t="shared" si="90"/>
        <v>23.844444444444445</v>
      </c>
      <c r="AD35" s="17">
        <f t="shared" si="90"/>
        <v>7.8126984126984125</v>
      </c>
      <c r="AE35" s="17">
        <f t="shared" si="90"/>
        <v>2.9531746031746033</v>
      </c>
      <c r="AF35" s="17">
        <f t="shared" si="90"/>
        <v>1.6562610229276897</v>
      </c>
      <c r="AG35" s="17">
        <f t="shared" si="90"/>
        <v>1.3312522045855379</v>
      </c>
      <c r="AH35" s="17">
        <f t="shared" si="90"/>
        <v>1.2420458553791887</v>
      </c>
      <c r="AI35" s="17">
        <f t="shared" si="90"/>
        <v>1.2070076425631981</v>
      </c>
      <c r="AJ35" s="17">
        <f t="shared" si="90"/>
        <v>1.1856934834712614</v>
      </c>
      <c r="AK35" s="17">
        <f t="shared" si="90"/>
        <v>1.1693847833530373</v>
      </c>
      <c r="AL35" s="17">
        <f t="shared" ref="AL35:AN35" si="91">(AK35/AL$16)+$C$3</f>
        <v>1.1559179711137384</v>
      </c>
      <c r="AM35" s="17">
        <f t="shared" si="91"/>
        <v>1.1444897463892172</v>
      </c>
      <c r="AN35" s="17">
        <f t="shared" si="91"/>
        <v>1.1346458525163785</v>
      </c>
      <c r="AO35" s="17">
        <f t="shared" ref="AO35" si="92">(AN35/AO$16)+$C$3</f>
        <v>1.1260717613907087</v>
      </c>
    </row>
    <row r="36" spans="3:4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41">
      <c r="C37" s="3" t="s">
        <v>10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9" spans="3:41">
      <c r="C39" s="10">
        <f>C17</f>
        <v>5000</v>
      </c>
      <c r="D39" s="9">
        <f t="shared" ref="D39:D57" si="93">X17/$C$4</f>
        <v>5100</v>
      </c>
      <c r="E39" s="9">
        <f t="shared" ref="E39:M39" si="94">Y17/$C$4</f>
        <v>5200</v>
      </c>
      <c r="F39" s="9">
        <f t="shared" si="94"/>
        <v>3566.6666666666665</v>
      </c>
      <c r="G39" s="9">
        <f t="shared" si="94"/>
        <v>1883.3333333333333</v>
      </c>
      <c r="H39" s="9">
        <f t="shared" si="94"/>
        <v>853.33333333333326</v>
      </c>
      <c r="I39" s="9">
        <f t="shared" si="94"/>
        <v>384.44444444444446</v>
      </c>
      <c r="J39" s="9">
        <f t="shared" si="94"/>
        <v>209.84126984126985</v>
      </c>
      <c r="K39" s="9">
        <f t="shared" si="94"/>
        <v>152.46031746031744</v>
      </c>
      <c r="L39" s="9">
        <f t="shared" si="94"/>
        <v>133.88007054673722</v>
      </c>
      <c r="M39" s="9">
        <f t="shared" si="94"/>
        <v>126.77601410934744</v>
      </c>
      <c r="N39" s="9">
        <f t="shared" ref="N39:N57" si="95">AH17/$C$4</f>
        <v>123.05018438351772</v>
      </c>
      <c r="O39" s="9">
        <f t="shared" ref="O39:O57" si="96">AI17/$C$4</f>
        <v>120.50836406391963</v>
      </c>
      <c r="P39" s="9">
        <f t="shared" ref="P39:P57" si="97">AJ17/$C$4</f>
        <v>118.53974831752609</v>
      </c>
      <c r="Q39" s="9">
        <f t="shared" ref="Q39:Q57" si="98">AK17/$C$4</f>
        <v>116.93424975964659</v>
      </c>
      <c r="R39" s="9">
        <f t="shared" ref="R39:R57" si="99">AL17/$C$4</f>
        <v>115.5912333012862</v>
      </c>
      <c r="S39" s="9">
        <f t="shared" ref="S39:S57" si="100">AM17/$C$4</f>
        <v>114.44890416266078</v>
      </c>
      <c r="T39" s="9">
        <f t="shared" ref="T39:T57" si="101">AN17/$C$4</f>
        <v>113.46457696031302</v>
      </c>
      <c r="U39" s="9">
        <f t="shared" ref="U39:U57" si="102">AO17/$C$4</f>
        <v>112.60717521781255</v>
      </c>
    </row>
    <row r="40" spans="3:41">
      <c r="C40" s="10">
        <f t="shared" ref="C40:C57" si="103">C18</f>
        <v>7500</v>
      </c>
      <c r="D40" s="9">
        <f t="shared" si="93"/>
        <v>7600</v>
      </c>
      <c r="E40" s="9">
        <f t="shared" ref="E40:E57" si="104">Y18/$C$4</f>
        <v>7700</v>
      </c>
      <c r="F40" s="9">
        <f t="shared" ref="F40:F57" si="105">Z18/$C$4</f>
        <v>5233.333333333333</v>
      </c>
      <c r="G40" s="9">
        <f t="shared" ref="G40:G57" si="106">AA18/$C$4</f>
        <v>2716.6666666666665</v>
      </c>
      <c r="H40" s="9">
        <f t="shared" ref="H40:H57" si="107">AB18/$C$4</f>
        <v>1186.6666666666667</v>
      </c>
      <c r="I40" s="9">
        <f t="shared" ref="I40:I57" si="108">AC18/$C$4</f>
        <v>495.55555555555554</v>
      </c>
      <c r="J40" s="9">
        <f t="shared" ref="J40:J57" si="109">AD18/$C$4</f>
        <v>241.58730158730162</v>
      </c>
      <c r="K40" s="9">
        <f t="shared" ref="K40:K57" si="110">AE18/$C$4</f>
        <v>160.39682539682539</v>
      </c>
      <c r="L40" s="9">
        <f t="shared" ref="L40:L57" si="111">AF18/$C$4</f>
        <v>135.6437389770723</v>
      </c>
      <c r="M40" s="9">
        <f t="shared" ref="M40:M57" si="112">AG18/$C$4</f>
        <v>127.12874779541447</v>
      </c>
      <c r="N40" s="9">
        <f t="shared" si="95"/>
        <v>123.11431778098445</v>
      </c>
      <c r="O40" s="9">
        <f t="shared" si="96"/>
        <v>120.5190529634974</v>
      </c>
      <c r="P40" s="9">
        <f t="shared" si="97"/>
        <v>118.54139276361499</v>
      </c>
      <c r="Q40" s="9">
        <f t="shared" si="98"/>
        <v>116.93448468051643</v>
      </c>
      <c r="R40" s="9">
        <f t="shared" si="99"/>
        <v>115.59126462406886</v>
      </c>
      <c r="S40" s="9">
        <f t="shared" si="100"/>
        <v>114.4489080780086</v>
      </c>
      <c r="T40" s="9">
        <f t="shared" si="101"/>
        <v>113.46457742094218</v>
      </c>
      <c r="U40" s="9">
        <f t="shared" si="102"/>
        <v>112.60717526899357</v>
      </c>
    </row>
    <row r="41" spans="3:41">
      <c r="C41" s="10">
        <f t="shared" si="103"/>
        <v>10000</v>
      </c>
      <c r="D41" s="9">
        <f t="shared" si="93"/>
        <v>10100</v>
      </c>
      <c r="E41" s="9">
        <f t="shared" si="104"/>
        <v>10200</v>
      </c>
      <c r="F41" s="9">
        <f t="shared" si="105"/>
        <v>6900</v>
      </c>
      <c r="G41" s="9">
        <f t="shared" si="106"/>
        <v>3550</v>
      </c>
      <c r="H41" s="9">
        <f t="shared" si="107"/>
        <v>1520</v>
      </c>
      <c r="I41" s="9">
        <f t="shared" si="108"/>
        <v>606.66666666666663</v>
      </c>
      <c r="J41" s="9">
        <f t="shared" si="109"/>
        <v>273.33333333333331</v>
      </c>
      <c r="K41" s="9">
        <f t="shared" si="110"/>
        <v>168.33333333333334</v>
      </c>
      <c r="L41" s="9">
        <f t="shared" si="111"/>
        <v>137.40740740740739</v>
      </c>
      <c r="M41" s="9">
        <f t="shared" si="112"/>
        <v>127.48148148148148</v>
      </c>
      <c r="N41" s="9">
        <f t="shared" si="95"/>
        <v>123.17845117845118</v>
      </c>
      <c r="O41" s="9">
        <f t="shared" si="96"/>
        <v>120.52974186307519</v>
      </c>
      <c r="P41" s="9">
        <f t="shared" si="97"/>
        <v>118.54303720970387</v>
      </c>
      <c r="Q41" s="9">
        <f t="shared" si="98"/>
        <v>116.93471960138626</v>
      </c>
      <c r="R41" s="9">
        <f t="shared" si="99"/>
        <v>115.59129594685152</v>
      </c>
      <c r="S41" s="9">
        <f t="shared" si="100"/>
        <v>114.44891199335645</v>
      </c>
      <c r="T41" s="9">
        <f t="shared" si="101"/>
        <v>113.46457788157133</v>
      </c>
      <c r="U41" s="9">
        <f t="shared" si="102"/>
        <v>112.60717532017459</v>
      </c>
    </row>
    <row r="42" spans="3:41">
      <c r="C42" s="10">
        <f t="shared" si="103"/>
        <v>12500</v>
      </c>
      <c r="D42" s="9">
        <f t="shared" si="93"/>
        <v>12600</v>
      </c>
      <c r="E42" s="9">
        <f t="shared" si="104"/>
        <v>12700</v>
      </c>
      <c r="F42" s="9">
        <f t="shared" si="105"/>
        <v>8566.6666666666661</v>
      </c>
      <c r="G42" s="9">
        <f t="shared" si="106"/>
        <v>4383.333333333333</v>
      </c>
      <c r="H42" s="9">
        <f t="shared" si="107"/>
        <v>1853.3333333333335</v>
      </c>
      <c r="I42" s="9">
        <f t="shared" si="108"/>
        <v>717.77777777777783</v>
      </c>
      <c r="J42" s="9">
        <f t="shared" si="109"/>
        <v>305.07936507936512</v>
      </c>
      <c r="K42" s="9">
        <f t="shared" si="110"/>
        <v>176.26984126984127</v>
      </c>
      <c r="L42" s="9">
        <f t="shared" si="111"/>
        <v>139.17107583774251</v>
      </c>
      <c r="M42" s="9">
        <f t="shared" si="112"/>
        <v>127.83421516754849</v>
      </c>
      <c r="N42" s="9">
        <f t="shared" si="95"/>
        <v>123.2425845759179</v>
      </c>
      <c r="O42" s="9">
        <f t="shared" si="96"/>
        <v>120.54043076265297</v>
      </c>
      <c r="P42" s="9">
        <f t="shared" si="97"/>
        <v>118.54468165579277</v>
      </c>
      <c r="Q42" s="9">
        <f t="shared" si="98"/>
        <v>116.93495452225611</v>
      </c>
      <c r="R42" s="9">
        <f t="shared" si="99"/>
        <v>115.59132726963415</v>
      </c>
      <c r="S42" s="9">
        <f t="shared" si="100"/>
        <v>114.44891590870427</v>
      </c>
      <c r="T42" s="9">
        <f t="shared" si="101"/>
        <v>113.4645783422005</v>
      </c>
      <c r="U42" s="9">
        <f t="shared" si="102"/>
        <v>112.60717537135561</v>
      </c>
    </row>
    <row r="43" spans="3:41">
      <c r="C43" s="10">
        <f t="shared" si="103"/>
        <v>15000</v>
      </c>
      <c r="D43" s="9">
        <f t="shared" si="93"/>
        <v>15100</v>
      </c>
      <c r="E43" s="9">
        <f t="shared" si="104"/>
        <v>15200</v>
      </c>
      <c r="F43" s="9">
        <f t="shared" si="105"/>
        <v>10233.333333333332</v>
      </c>
      <c r="G43" s="9">
        <f t="shared" si="106"/>
        <v>5216.6666666666661</v>
      </c>
      <c r="H43" s="9">
        <f t="shared" si="107"/>
        <v>2186.6666666666665</v>
      </c>
      <c r="I43" s="9">
        <f t="shared" si="108"/>
        <v>828.8888888888888</v>
      </c>
      <c r="J43" s="9">
        <f t="shared" si="109"/>
        <v>336.82539682539675</v>
      </c>
      <c r="K43" s="9">
        <f t="shared" si="110"/>
        <v>184.20634920634919</v>
      </c>
      <c r="L43" s="9">
        <f t="shared" si="111"/>
        <v>140.93474426807759</v>
      </c>
      <c r="M43" s="9">
        <f t="shared" si="112"/>
        <v>128.18694885361552</v>
      </c>
      <c r="N43" s="9">
        <f t="shared" si="95"/>
        <v>123.30671797338464</v>
      </c>
      <c r="O43" s="9">
        <f t="shared" si="96"/>
        <v>120.55111966223078</v>
      </c>
      <c r="P43" s="9">
        <f t="shared" si="97"/>
        <v>118.54632610188165</v>
      </c>
      <c r="Q43" s="9">
        <f t="shared" si="98"/>
        <v>116.93518944312595</v>
      </c>
      <c r="R43" s="9">
        <f t="shared" si="99"/>
        <v>115.59135859241678</v>
      </c>
      <c r="S43" s="9">
        <f t="shared" si="100"/>
        <v>114.4489198240521</v>
      </c>
      <c r="T43" s="9">
        <f t="shared" si="101"/>
        <v>113.46457880282965</v>
      </c>
      <c r="U43" s="9">
        <f t="shared" si="102"/>
        <v>112.60717542253661</v>
      </c>
    </row>
    <row r="44" spans="3:41">
      <c r="C44" s="10">
        <f t="shared" si="103"/>
        <v>17500</v>
      </c>
      <c r="D44" s="9">
        <f t="shared" si="93"/>
        <v>17600</v>
      </c>
      <c r="E44" s="9">
        <f t="shared" si="104"/>
        <v>17700</v>
      </c>
      <c r="F44" s="9">
        <f t="shared" si="105"/>
        <v>11900</v>
      </c>
      <c r="G44" s="9">
        <f t="shared" si="106"/>
        <v>6050</v>
      </c>
      <c r="H44" s="9">
        <f t="shared" si="107"/>
        <v>2520</v>
      </c>
      <c r="I44" s="9">
        <f t="shared" si="108"/>
        <v>940</v>
      </c>
      <c r="J44" s="9">
        <f t="shared" si="109"/>
        <v>368.57142857142861</v>
      </c>
      <c r="K44" s="9">
        <f t="shared" si="110"/>
        <v>192.14285714285714</v>
      </c>
      <c r="L44" s="9">
        <f t="shared" si="111"/>
        <v>142.69841269841271</v>
      </c>
      <c r="M44" s="9">
        <f t="shared" si="112"/>
        <v>128.53968253968256</v>
      </c>
      <c r="N44" s="9">
        <f t="shared" si="95"/>
        <v>123.37085137085137</v>
      </c>
      <c r="O44" s="9">
        <f t="shared" si="96"/>
        <v>120.56180856180856</v>
      </c>
      <c r="P44" s="9">
        <f t="shared" si="97"/>
        <v>118.54797054797055</v>
      </c>
      <c r="Q44" s="9">
        <f t="shared" si="98"/>
        <v>116.93542436399579</v>
      </c>
      <c r="R44" s="9">
        <f t="shared" si="99"/>
        <v>115.59138991519944</v>
      </c>
      <c r="S44" s="9">
        <f t="shared" si="100"/>
        <v>114.44892373939992</v>
      </c>
      <c r="T44" s="9">
        <f t="shared" si="101"/>
        <v>113.4645792634588</v>
      </c>
      <c r="U44" s="9">
        <f t="shared" si="102"/>
        <v>112.60717547371763</v>
      </c>
    </row>
    <row r="45" spans="3:41">
      <c r="C45" s="10">
        <f t="shared" si="103"/>
        <v>20000</v>
      </c>
      <c r="D45" s="9">
        <f t="shared" si="93"/>
        <v>20100</v>
      </c>
      <c r="E45" s="9">
        <f t="shared" si="104"/>
        <v>20200</v>
      </c>
      <c r="F45" s="9">
        <f t="shared" si="105"/>
        <v>13566.666666666666</v>
      </c>
      <c r="G45" s="9">
        <f t="shared" si="106"/>
        <v>6883.333333333333</v>
      </c>
      <c r="H45" s="9">
        <f t="shared" si="107"/>
        <v>2853.333333333333</v>
      </c>
      <c r="I45" s="9">
        <f t="shared" si="108"/>
        <v>1051.1111111111111</v>
      </c>
      <c r="J45" s="9">
        <f t="shared" si="109"/>
        <v>400.3174603174603</v>
      </c>
      <c r="K45" s="9">
        <f t="shared" si="110"/>
        <v>200.07936507936506</v>
      </c>
      <c r="L45" s="9">
        <f t="shared" si="111"/>
        <v>144.4620811287478</v>
      </c>
      <c r="M45" s="9">
        <f t="shared" si="112"/>
        <v>128.89241622574957</v>
      </c>
      <c r="N45" s="9">
        <f t="shared" si="95"/>
        <v>123.43498476831809</v>
      </c>
      <c r="O45" s="9">
        <f t="shared" si="96"/>
        <v>120.57249746138633</v>
      </c>
      <c r="P45" s="9">
        <f t="shared" si="97"/>
        <v>118.54961499405943</v>
      </c>
      <c r="Q45" s="9">
        <f t="shared" si="98"/>
        <v>116.93565928486562</v>
      </c>
      <c r="R45" s="9">
        <f t="shared" si="99"/>
        <v>115.59142123798209</v>
      </c>
      <c r="S45" s="9">
        <f t="shared" si="100"/>
        <v>114.44892765474776</v>
      </c>
      <c r="T45" s="9">
        <f t="shared" si="101"/>
        <v>113.46457972408797</v>
      </c>
      <c r="U45" s="9">
        <f t="shared" si="102"/>
        <v>112.60717552489865</v>
      </c>
    </row>
    <row r="46" spans="3:41">
      <c r="C46" s="10">
        <f t="shared" si="103"/>
        <v>22500</v>
      </c>
      <c r="D46" s="9">
        <f t="shared" si="93"/>
        <v>22600</v>
      </c>
      <c r="E46" s="9">
        <f t="shared" si="104"/>
        <v>22700</v>
      </c>
      <c r="F46" s="9">
        <f t="shared" si="105"/>
        <v>15233.333333333334</v>
      </c>
      <c r="G46" s="9">
        <f t="shared" si="106"/>
        <v>7716.666666666667</v>
      </c>
      <c r="H46" s="9">
        <f t="shared" si="107"/>
        <v>3186.6666666666665</v>
      </c>
      <c r="I46" s="9">
        <f t="shared" si="108"/>
        <v>1162.2222222222222</v>
      </c>
      <c r="J46" s="9">
        <f t="shared" si="109"/>
        <v>432.06349206349205</v>
      </c>
      <c r="K46" s="9">
        <f t="shared" si="110"/>
        <v>208.01587301587298</v>
      </c>
      <c r="L46" s="9">
        <f t="shared" si="111"/>
        <v>146.22574955908289</v>
      </c>
      <c r="M46" s="9">
        <f t="shared" si="112"/>
        <v>129.24514991181655</v>
      </c>
      <c r="N46" s="9">
        <f t="shared" si="95"/>
        <v>123.49911816578482</v>
      </c>
      <c r="O46" s="9">
        <f t="shared" si="96"/>
        <v>120.58318636096415</v>
      </c>
      <c r="P46" s="9">
        <f t="shared" si="97"/>
        <v>118.55125944014833</v>
      </c>
      <c r="Q46" s="9">
        <f t="shared" si="98"/>
        <v>116.93589420573547</v>
      </c>
      <c r="R46" s="9">
        <f t="shared" si="99"/>
        <v>115.59145256076472</v>
      </c>
      <c r="S46" s="9">
        <f t="shared" si="100"/>
        <v>114.4489315700956</v>
      </c>
      <c r="T46" s="9">
        <f t="shared" si="101"/>
        <v>113.46458018471712</v>
      </c>
      <c r="U46" s="9">
        <f t="shared" si="102"/>
        <v>112.60717557607968</v>
      </c>
    </row>
    <row r="47" spans="3:41">
      <c r="C47" s="10">
        <f t="shared" si="103"/>
        <v>25000</v>
      </c>
      <c r="D47" s="9">
        <f t="shared" si="93"/>
        <v>25100</v>
      </c>
      <c r="E47" s="9">
        <f t="shared" si="104"/>
        <v>25200</v>
      </c>
      <c r="F47" s="9">
        <f t="shared" si="105"/>
        <v>16900</v>
      </c>
      <c r="G47" s="9">
        <f t="shared" si="106"/>
        <v>8550</v>
      </c>
      <c r="H47" s="9">
        <f t="shared" si="107"/>
        <v>3520</v>
      </c>
      <c r="I47" s="9">
        <f t="shared" si="108"/>
        <v>1273.3333333333335</v>
      </c>
      <c r="J47" s="9">
        <f t="shared" si="109"/>
        <v>463.80952380952385</v>
      </c>
      <c r="K47" s="9">
        <f t="shared" si="110"/>
        <v>215.95238095238099</v>
      </c>
      <c r="L47" s="9">
        <f t="shared" si="111"/>
        <v>147.989417989418</v>
      </c>
      <c r="M47" s="9">
        <f t="shared" si="112"/>
        <v>129.59788359788359</v>
      </c>
      <c r="N47" s="9">
        <f t="shared" si="95"/>
        <v>123.56325156325155</v>
      </c>
      <c r="O47" s="9">
        <f t="shared" si="96"/>
        <v>120.59387526054192</v>
      </c>
      <c r="P47" s="9">
        <f t="shared" si="97"/>
        <v>118.55290388623722</v>
      </c>
      <c r="Q47" s="9">
        <f t="shared" si="98"/>
        <v>116.93612912660531</v>
      </c>
      <c r="R47" s="9">
        <f t="shared" si="99"/>
        <v>115.59148388354735</v>
      </c>
      <c r="S47" s="9">
        <f t="shared" si="100"/>
        <v>114.44893548544341</v>
      </c>
      <c r="T47" s="9">
        <f t="shared" si="101"/>
        <v>113.46458064534627</v>
      </c>
      <c r="U47" s="9">
        <f t="shared" si="102"/>
        <v>112.6071756272607</v>
      </c>
    </row>
    <row r="48" spans="3:41">
      <c r="C48" s="10">
        <f t="shared" si="103"/>
        <v>27500</v>
      </c>
      <c r="D48" s="9">
        <f t="shared" si="93"/>
        <v>27600</v>
      </c>
      <c r="E48" s="9">
        <f t="shared" si="104"/>
        <v>27700</v>
      </c>
      <c r="F48" s="9">
        <f t="shared" si="105"/>
        <v>18566.666666666664</v>
      </c>
      <c r="G48" s="9">
        <f t="shared" si="106"/>
        <v>9383.3333333333321</v>
      </c>
      <c r="H48" s="9">
        <f t="shared" si="107"/>
        <v>3853.333333333333</v>
      </c>
      <c r="I48" s="9">
        <f t="shared" si="108"/>
        <v>1384.4444444444443</v>
      </c>
      <c r="J48" s="9">
        <f t="shared" si="109"/>
        <v>495.55555555555554</v>
      </c>
      <c r="K48" s="9">
        <f t="shared" si="110"/>
        <v>223.88888888888889</v>
      </c>
      <c r="L48" s="9">
        <f t="shared" si="111"/>
        <v>149.75308641975309</v>
      </c>
      <c r="M48" s="9">
        <f t="shared" si="112"/>
        <v>129.95061728395063</v>
      </c>
      <c r="N48" s="9">
        <f t="shared" si="95"/>
        <v>123.6273849607183</v>
      </c>
      <c r="O48" s="9">
        <f t="shared" si="96"/>
        <v>120.60456416011971</v>
      </c>
      <c r="P48" s="9">
        <f t="shared" si="97"/>
        <v>118.55454833232611</v>
      </c>
      <c r="Q48" s="9">
        <f t="shared" si="98"/>
        <v>116.93636404747515</v>
      </c>
      <c r="R48" s="9">
        <f t="shared" si="99"/>
        <v>115.59151520633002</v>
      </c>
      <c r="S48" s="9">
        <f t="shared" si="100"/>
        <v>114.44893940079126</v>
      </c>
      <c r="T48" s="9">
        <f t="shared" si="101"/>
        <v>113.46458110597544</v>
      </c>
      <c r="U48" s="9">
        <f t="shared" si="102"/>
        <v>112.60717567844172</v>
      </c>
    </row>
    <row r="49" spans="3:21">
      <c r="C49" s="10">
        <f t="shared" si="103"/>
        <v>30000</v>
      </c>
      <c r="D49" s="9">
        <f t="shared" si="93"/>
        <v>30100</v>
      </c>
      <c r="E49" s="9">
        <f t="shared" si="104"/>
        <v>30200</v>
      </c>
      <c r="F49" s="9">
        <f t="shared" si="105"/>
        <v>20233.333333333332</v>
      </c>
      <c r="G49" s="9">
        <f t="shared" si="106"/>
        <v>10216.666666666666</v>
      </c>
      <c r="H49" s="9">
        <f t="shared" si="107"/>
        <v>4186.666666666667</v>
      </c>
      <c r="I49" s="9">
        <f t="shared" si="108"/>
        <v>1495.5555555555554</v>
      </c>
      <c r="J49" s="9">
        <f t="shared" si="109"/>
        <v>527.30158730158723</v>
      </c>
      <c r="K49" s="9">
        <f t="shared" si="110"/>
        <v>231.82539682539681</v>
      </c>
      <c r="L49" s="9">
        <f t="shared" si="111"/>
        <v>151.51675485008818</v>
      </c>
      <c r="M49" s="9">
        <f t="shared" si="112"/>
        <v>130.30335097001765</v>
      </c>
      <c r="N49" s="9">
        <f t="shared" si="95"/>
        <v>123.69151835818504</v>
      </c>
      <c r="O49" s="9">
        <f t="shared" si="96"/>
        <v>120.61525305969751</v>
      </c>
      <c r="P49" s="9">
        <f t="shared" si="97"/>
        <v>118.556192778415</v>
      </c>
      <c r="Q49" s="9">
        <f t="shared" si="98"/>
        <v>116.93659896834501</v>
      </c>
      <c r="R49" s="9">
        <f t="shared" si="99"/>
        <v>115.59154652911268</v>
      </c>
      <c r="S49" s="9">
        <f t="shared" si="100"/>
        <v>114.44894331613908</v>
      </c>
      <c r="T49" s="9">
        <f t="shared" si="101"/>
        <v>113.46458156660459</v>
      </c>
      <c r="U49" s="9">
        <f t="shared" si="102"/>
        <v>112.60717572962272</v>
      </c>
    </row>
    <row r="50" spans="3:21">
      <c r="C50" s="10">
        <f t="shared" si="103"/>
        <v>32500</v>
      </c>
      <c r="D50" s="9">
        <f t="shared" si="93"/>
        <v>32600</v>
      </c>
      <c r="E50" s="9">
        <f t="shared" si="104"/>
        <v>32700</v>
      </c>
      <c r="F50" s="9">
        <f t="shared" si="105"/>
        <v>21900</v>
      </c>
      <c r="G50" s="9">
        <f t="shared" si="106"/>
        <v>11050</v>
      </c>
      <c r="H50" s="9">
        <f t="shared" si="107"/>
        <v>4520</v>
      </c>
      <c r="I50" s="9">
        <f t="shared" si="108"/>
        <v>1606.666666666667</v>
      </c>
      <c r="J50" s="9">
        <f t="shared" si="109"/>
        <v>559.04761904761904</v>
      </c>
      <c r="K50" s="9">
        <f t="shared" si="110"/>
        <v>239.76190476190479</v>
      </c>
      <c r="L50" s="9">
        <f t="shared" si="111"/>
        <v>153.28042328042329</v>
      </c>
      <c r="M50" s="9">
        <f t="shared" si="112"/>
        <v>130.65608465608466</v>
      </c>
      <c r="N50" s="9">
        <f t="shared" si="95"/>
        <v>123.75565175565175</v>
      </c>
      <c r="O50" s="9">
        <f t="shared" si="96"/>
        <v>120.62594195927529</v>
      </c>
      <c r="P50" s="9">
        <f t="shared" si="97"/>
        <v>118.55783722450388</v>
      </c>
      <c r="Q50" s="9">
        <f t="shared" si="98"/>
        <v>116.93683388921482</v>
      </c>
      <c r="R50" s="9">
        <f t="shared" si="99"/>
        <v>115.59157785189531</v>
      </c>
      <c r="S50" s="9">
        <f t="shared" si="100"/>
        <v>114.44894723148691</v>
      </c>
      <c r="T50" s="9">
        <f t="shared" si="101"/>
        <v>113.46458202723375</v>
      </c>
      <c r="U50" s="9">
        <f t="shared" si="102"/>
        <v>112.60717578080374</v>
      </c>
    </row>
    <row r="51" spans="3:21">
      <c r="C51" s="10">
        <f t="shared" si="103"/>
        <v>35000</v>
      </c>
      <c r="D51" s="9">
        <f t="shared" si="93"/>
        <v>35100</v>
      </c>
      <c r="E51" s="9">
        <f t="shared" si="104"/>
        <v>35200</v>
      </c>
      <c r="F51" s="9">
        <f t="shared" si="105"/>
        <v>23566.666666666664</v>
      </c>
      <c r="G51" s="9">
        <f t="shared" si="106"/>
        <v>11883.333333333332</v>
      </c>
      <c r="H51" s="9">
        <f t="shared" si="107"/>
        <v>4853.333333333333</v>
      </c>
      <c r="I51" s="9">
        <f t="shared" si="108"/>
        <v>1717.7777777777776</v>
      </c>
      <c r="J51" s="9">
        <f t="shared" si="109"/>
        <v>590.79365079365073</v>
      </c>
      <c r="K51" s="9">
        <f t="shared" si="110"/>
        <v>247.69841269841271</v>
      </c>
      <c r="L51" s="9">
        <f t="shared" si="111"/>
        <v>155.04409171075838</v>
      </c>
      <c r="M51" s="9">
        <f t="shared" si="112"/>
        <v>131.00881834215167</v>
      </c>
      <c r="N51" s="9">
        <f t="shared" si="95"/>
        <v>123.81978515311849</v>
      </c>
      <c r="O51" s="9">
        <f t="shared" si="96"/>
        <v>120.63663085885308</v>
      </c>
      <c r="P51" s="9">
        <f t="shared" si="97"/>
        <v>118.55948167059277</v>
      </c>
      <c r="Q51" s="9">
        <f t="shared" si="98"/>
        <v>116.93706881008467</v>
      </c>
      <c r="R51" s="9">
        <f t="shared" si="99"/>
        <v>115.59160917467794</v>
      </c>
      <c r="S51" s="9">
        <f t="shared" si="100"/>
        <v>114.44895114683473</v>
      </c>
      <c r="T51" s="9">
        <f t="shared" si="101"/>
        <v>113.46458248786291</v>
      </c>
      <c r="U51" s="9">
        <f t="shared" si="102"/>
        <v>112.60717583198476</v>
      </c>
    </row>
    <row r="52" spans="3:21">
      <c r="C52" s="10">
        <f t="shared" si="103"/>
        <v>37500</v>
      </c>
      <c r="D52" s="9">
        <f t="shared" si="93"/>
        <v>37600</v>
      </c>
      <c r="E52" s="9">
        <f t="shared" si="104"/>
        <v>37700</v>
      </c>
      <c r="F52" s="9">
        <f t="shared" si="105"/>
        <v>25233.333333333332</v>
      </c>
      <c r="G52" s="9">
        <f t="shared" si="106"/>
        <v>12716.666666666666</v>
      </c>
      <c r="H52" s="9">
        <f t="shared" si="107"/>
        <v>5186.666666666667</v>
      </c>
      <c r="I52" s="9">
        <f t="shared" si="108"/>
        <v>1828.8888888888887</v>
      </c>
      <c r="J52" s="9">
        <f t="shared" si="109"/>
        <v>622.53968253968253</v>
      </c>
      <c r="K52" s="9">
        <f t="shared" si="110"/>
        <v>255.6349206349206</v>
      </c>
      <c r="L52" s="9">
        <f t="shared" si="111"/>
        <v>156.80776014109344</v>
      </c>
      <c r="M52" s="9">
        <f t="shared" si="112"/>
        <v>131.36155202821868</v>
      </c>
      <c r="N52" s="9">
        <f t="shared" si="95"/>
        <v>123.88391855058521</v>
      </c>
      <c r="O52" s="9">
        <f t="shared" si="96"/>
        <v>120.64731975843085</v>
      </c>
      <c r="P52" s="9">
        <f t="shared" si="97"/>
        <v>118.56112611668168</v>
      </c>
      <c r="Q52" s="9">
        <f t="shared" si="98"/>
        <v>116.93730373095453</v>
      </c>
      <c r="R52" s="9">
        <f t="shared" si="99"/>
        <v>115.5916404974606</v>
      </c>
      <c r="S52" s="9">
        <f t="shared" si="100"/>
        <v>114.44895506218258</v>
      </c>
      <c r="T52" s="9">
        <f t="shared" si="101"/>
        <v>113.46458294849207</v>
      </c>
      <c r="U52" s="9">
        <f t="shared" si="102"/>
        <v>112.60717588316578</v>
      </c>
    </row>
    <row r="53" spans="3:21">
      <c r="C53" s="10">
        <f t="shared" si="103"/>
        <v>40000</v>
      </c>
      <c r="D53" s="9">
        <f t="shared" si="93"/>
        <v>40100</v>
      </c>
      <c r="E53" s="9">
        <f t="shared" si="104"/>
        <v>40200</v>
      </c>
      <c r="F53" s="9">
        <f t="shared" si="105"/>
        <v>26900</v>
      </c>
      <c r="G53" s="9">
        <f t="shared" si="106"/>
        <v>13550</v>
      </c>
      <c r="H53" s="9">
        <f t="shared" si="107"/>
        <v>5520</v>
      </c>
      <c r="I53" s="9">
        <f t="shared" si="108"/>
        <v>1940.0000000000002</v>
      </c>
      <c r="J53" s="9">
        <f t="shared" si="109"/>
        <v>654.28571428571433</v>
      </c>
      <c r="K53" s="9">
        <f t="shared" si="110"/>
        <v>263.57142857142861</v>
      </c>
      <c r="L53" s="9">
        <f t="shared" si="111"/>
        <v>158.57142857142858</v>
      </c>
      <c r="M53" s="9">
        <f t="shared" si="112"/>
        <v>131.71428571428572</v>
      </c>
      <c r="N53" s="9">
        <f t="shared" si="95"/>
        <v>123.94805194805194</v>
      </c>
      <c r="O53" s="9">
        <f t="shared" si="96"/>
        <v>120.65800865800867</v>
      </c>
      <c r="P53" s="9">
        <f t="shared" si="97"/>
        <v>118.56277056277055</v>
      </c>
      <c r="Q53" s="9">
        <f t="shared" si="98"/>
        <v>116.93753865182437</v>
      </c>
      <c r="R53" s="9">
        <f t="shared" si="99"/>
        <v>115.59167182024325</v>
      </c>
      <c r="S53" s="9">
        <f t="shared" si="100"/>
        <v>114.4489589775304</v>
      </c>
      <c r="T53" s="9">
        <f t="shared" si="101"/>
        <v>113.46458340912122</v>
      </c>
      <c r="U53" s="9">
        <f t="shared" si="102"/>
        <v>112.60717593434681</v>
      </c>
    </row>
    <row r="54" spans="3:21">
      <c r="C54" s="10">
        <f t="shared" si="103"/>
        <v>42500</v>
      </c>
      <c r="D54" s="9">
        <f t="shared" si="93"/>
        <v>42600</v>
      </c>
      <c r="E54" s="9">
        <f t="shared" si="104"/>
        <v>42700</v>
      </c>
      <c r="F54" s="9">
        <f t="shared" si="105"/>
        <v>28566.666666666668</v>
      </c>
      <c r="G54" s="9">
        <f t="shared" si="106"/>
        <v>14383.333333333334</v>
      </c>
      <c r="H54" s="9">
        <f t="shared" si="107"/>
        <v>5853.3333333333339</v>
      </c>
      <c r="I54" s="9">
        <f t="shared" si="108"/>
        <v>2051.1111111111113</v>
      </c>
      <c r="J54" s="9">
        <f t="shared" si="109"/>
        <v>686.03174603174602</v>
      </c>
      <c r="K54" s="9">
        <f t="shared" si="110"/>
        <v>271.50793650793651</v>
      </c>
      <c r="L54" s="9">
        <f t="shared" si="111"/>
        <v>160.33509700176367</v>
      </c>
      <c r="M54" s="9">
        <f t="shared" si="112"/>
        <v>132.06701940035273</v>
      </c>
      <c r="N54" s="9">
        <f t="shared" si="95"/>
        <v>124.01218534551867</v>
      </c>
      <c r="O54" s="9">
        <f t="shared" si="96"/>
        <v>120.66869755758644</v>
      </c>
      <c r="P54" s="9">
        <f t="shared" si="97"/>
        <v>118.56441500885946</v>
      </c>
      <c r="Q54" s="9">
        <f t="shared" si="98"/>
        <v>116.93777357269421</v>
      </c>
      <c r="R54" s="9">
        <f t="shared" si="99"/>
        <v>115.5917031430259</v>
      </c>
      <c r="S54" s="9">
        <f t="shared" si="100"/>
        <v>114.44896289287824</v>
      </c>
      <c r="T54" s="9">
        <f t="shared" si="101"/>
        <v>113.46458386975037</v>
      </c>
      <c r="U54" s="9">
        <f t="shared" si="102"/>
        <v>112.60717598552783</v>
      </c>
    </row>
    <row r="55" spans="3:21">
      <c r="C55" s="10">
        <f t="shared" si="103"/>
        <v>45000</v>
      </c>
      <c r="D55" s="9">
        <f t="shared" si="93"/>
        <v>45100</v>
      </c>
      <c r="E55" s="9">
        <f t="shared" si="104"/>
        <v>45200</v>
      </c>
      <c r="F55" s="9">
        <f t="shared" si="105"/>
        <v>30233.333333333332</v>
      </c>
      <c r="G55" s="9">
        <f t="shared" si="106"/>
        <v>15216.666666666666</v>
      </c>
      <c r="H55" s="9">
        <f t="shared" si="107"/>
        <v>6186.6666666666661</v>
      </c>
      <c r="I55" s="9">
        <f t="shared" si="108"/>
        <v>2162.2222222222222</v>
      </c>
      <c r="J55" s="9">
        <f t="shared" si="109"/>
        <v>717.77777777777771</v>
      </c>
      <c r="K55" s="9">
        <f t="shared" si="110"/>
        <v>279.4444444444444</v>
      </c>
      <c r="L55" s="9">
        <f t="shared" si="111"/>
        <v>162.09876543209876</v>
      </c>
      <c r="M55" s="9">
        <f t="shared" si="112"/>
        <v>132.41975308641975</v>
      </c>
      <c r="N55" s="9">
        <f t="shared" si="95"/>
        <v>124.07631874298541</v>
      </c>
      <c r="O55" s="9">
        <f t="shared" si="96"/>
        <v>120.67938645716423</v>
      </c>
      <c r="P55" s="9">
        <f t="shared" si="97"/>
        <v>118.56605945494833</v>
      </c>
      <c r="Q55" s="9">
        <f t="shared" si="98"/>
        <v>116.93800849356404</v>
      </c>
      <c r="R55" s="9">
        <f t="shared" si="99"/>
        <v>115.59173446580853</v>
      </c>
      <c r="S55" s="9">
        <f t="shared" si="100"/>
        <v>114.44896680822607</v>
      </c>
      <c r="T55" s="9">
        <f t="shared" si="101"/>
        <v>113.46458433037954</v>
      </c>
      <c r="U55" s="9">
        <f t="shared" si="102"/>
        <v>112.60717603670884</v>
      </c>
    </row>
    <row r="56" spans="3:21">
      <c r="C56" s="10">
        <f t="shared" si="103"/>
        <v>47500</v>
      </c>
      <c r="D56" s="9">
        <f t="shared" si="93"/>
        <v>47600</v>
      </c>
      <c r="E56" s="9">
        <f t="shared" si="104"/>
        <v>47700</v>
      </c>
      <c r="F56" s="9">
        <f t="shared" si="105"/>
        <v>31900</v>
      </c>
      <c r="G56" s="9">
        <f t="shared" si="106"/>
        <v>16050</v>
      </c>
      <c r="H56" s="9">
        <f t="shared" si="107"/>
        <v>6520</v>
      </c>
      <c r="I56" s="9">
        <f t="shared" si="108"/>
        <v>2273.3333333333335</v>
      </c>
      <c r="J56" s="9">
        <f t="shared" si="109"/>
        <v>749.52380952380952</v>
      </c>
      <c r="K56" s="9">
        <f t="shared" si="110"/>
        <v>287.38095238095235</v>
      </c>
      <c r="L56" s="9">
        <f t="shared" si="111"/>
        <v>163.86243386243387</v>
      </c>
      <c r="M56" s="9">
        <f t="shared" si="112"/>
        <v>132.77248677248679</v>
      </c>
      <c r="N56" s="9">
        <f t="shared" si="95"/>
        <v>124.14045214045215</v>
      </c>
      <c r="O56" s="9">
        <f t="shared" si="96"/>
        <v>120.69007535674203</v>
      </c>
      <c r="P56" s="9">
        <f t="shared" si="97"/>
        <v>118.56770390103723</v>
      </c>
      <c r="Q56" s="9">
        <f t="shared" si="98"/>
        <v>116.93824341443388</v>
      </c>
      <c r="R56" s="9">
        <f t="shared" si="99"/>
        <v>115.59176578859118</v>
      </c>
      <c r="S56" s="9">
        <f t="shared" si="100"/>
        <v>114.44897072357389</v>
      </c>
      <c r="T56" s="9">
        <f t="shared" si="101"/>
        <v>113.46458479100869</v>
      </c>
      <c r="U56" s="9">
        <f t="shared" si="102"/>
        <v>112.60717608788985</v>
      </c>
    </row>
    <row r="57" spans="3:21">
      <c r="C57" s="10">
        <f t="shared" si="103"/>
        <v>50000</v>
      </c>
      <c r="D57" s="9">
        <f t="shared" si="93"/>
        <v>50100</v>
      </c>
      <c r="E57" s="9">
        <f t="shared" si="104"/>
        <v>50200</v>
      </c>
      <c r="F57" s="9">
        <f t="shared" si="105"/>
        <v>33566.666666666664</v>
      </c>
      <c r="G57" s="9">
        <f t="shared" si="106"/>
        <v>16883.333333333332</v>
      </c>
      <c r="H57" s="9">
        <f t="shared" si="107"/>
        <v>6853.333333333333</v>
      </c>
      <c r="I57" s="9">
        <f t="shared" si="108"/>
        <v>2384.4444444444443</v>
      </c>
      <c r="J57" s="9">
        <f t="shared" si="109"/>
        <v>781.26984126984121</v>
      </c>
      <c r="K57" s="9">
        <f t="shared" si="110"/>
        <v>295.3174603174603</v>
      </c>
      <c r="L57" s="9">
        <f t="shared" si="111"/>
        <v>165.62610229276896</v>
      </c>
      <c r="M57" s="9">
        <f t="shared" si="112"/>
        <v>133.1252204585538</v>
      </c>
      <c r="N57" s="9">
        <f t="shared" si="95"/>
        <v>124.20458553791886</v>
      </c>
      <c r="O57" s="9">
        <f t="shared" si="96"/>
        <v>120.70076425631981</v>
      </c>
      <c r="P57" s="9">
        <f t="shared" si="97"/>
        <v>118.56934834712614</v>
      </c>
      <c r="Q57" s="9">
        <f t="shared" si="98"/>
        <v>116.93847833530373</v>
      </c>
      <c r="R57" s="9">
        <f t="shared" si="99"/>
        <v>115.59179711137384</v>
      </c>
      <c r="S57" s="9">
        <f t="shared" si="100"/>
        <v>114.44897463892171</v>
      </c>
      <c r="T57" s="9">
        <f t="shared" si="101"/>
        <v>113.46458525163784</v>
      </c>
      <c r="U57" s="9">
        <f t="shared" si="102"/>
        <v>112.60717613907087</v>
      </c>
    </row>
    <row r="58" spans="3:2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3:21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3:21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3:21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3:21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3:21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3:21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4:21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4:21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4:21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4:21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</sheetData>
  <conditionalFormatting sqref="C12:U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U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Insight Wealth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Mitchell</dc:creator>
  <cp:lastModifiedBy>Joel Mitchell</cp:lastModifiedBy>
  <dcterms:created xsi:type="dcterms:W3CDTF">2018-01-19T03:42:08Z</dcterms:created>
  <dcterms:modified xsi:type="dcterms:W3CDTF">2019-08-07T10:57:17Z</dcterms:modified>
</cp:coreProperties>
</file>