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3580" yWindow="480" windowWidth="27660" windowHeight="19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8" i="1"/>
  <c r="M4" i="1"/>
  <c r="M5" i="1"/>
  <c r="M6" i="1"/>
  <c r="M7" i="1"/>
  <c r="M8" i="1"/>
  <c r="M9" i="1"/>
  <c r="D5" i="1"/>
  <c r="D6" i="1"/>
  <c r="D7" i="1"/>
  <c r="P10" i="1"/>
  <c r="P11" i="1"/>
  <c r="D178" i="1"/>
  <c r="D179" i="1"/>
  <c r="L7" i="1"/>
  <c r="L8" i="1"/>
  <c r="D176" i="1"/>
  <c r="D172" i="1"/>
  <c r="D170" i="1"/>
  <c r="D173" i="1"/>
  <c r="D174" i="1"/>
  <c r="D175" i="1"/>
  <c r="D177" i="1"/>
  <c r="D180" i="1"/>
  <c r="D171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E126" i="1"/>
  <c r="F126" i="1"/>
  <c r="D10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C127" i="1"/>
  <c r="D127" i="1"/>
  <c r="E127" i="1"/>
  <c r="F127" i="1"/>
  <c r="G127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43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21" i="1"/>
  <c r="F22" i="1"/>
  <c r="F23" i="1"/>
  <c r="F24" i="1"/>
  <c r="F25" i="1"/>
  <c r="F26" i="1"/>
  <c r="F27" i="1"/>
  <c r="F28" i="1"/>
  <c r="F17" i="1"/>
  <c r="F18" i="1"/>
  <c r="F19" i="1"/>
  <c r="F20" i="1"/>
  <c r="F16" i="1"/>
  <c r="F15" i="1"/>
  <c r="E16" i="1"/>
  <c r="L6" i="1"/>
  <c r="E18" i="1"/>
  <c r="E19" i="1"/>
  <c r="E20" i="1"/>
  <c r="E21" i="1"/>
  <c r="E22" i="1"/>
  <c r="E23" i="1"/>
  <c r="E24" i="1"/>
  <c r="E25" i="1"/>
  <c r="E26" i="1"/>
  <c r="E27" i="1"/>
  <c r="E28" i="1"/>
  <c r="E17" i="1"/>
  <c r="P5" i="1"/>
  <c r="L5" i="1"/>
  <c r="D12" i="1"/>
  <c r="H6" i="1"/>
  <c r="H7" i="1"/>
  <c r="H8" i="1"/>
  <c r="H5" i="1"/>
</calcChain>
</file>

<file path=xl/sharedStrings.xml><?xml version="1.0" encoding="utf-8"?>
<sst xmlns="http://schemas.openxmlformats.org/spreadsheetml/2006/main" count="37" uniqueCount="35">
  <si>
    <t>Taxable income</t>
  </si>
  <si>
    <t>Marginal Rate</t>
  </si>
  <si>
    <t>From</t>
  </si>
  <si>
    <t>To</t>
  </si>
  <si>
    <t>and over</t>
  </si>
  <si>
    <t>Medicare Levy</t>
  </si>
  <si>
    <t>LITO</t>
  </si>
  <si>
    <t>LIO</t>
  </si>
  <si>
    <t>Medicare Levy Surcharge</t>
  </si>
  <si>
    <t>2% on income over $180,000</t>
  </si>
  <si>
    <t>Income Tax</t>
  </si>
  <si>
    <t>Budget Repair Levy</t>
  </si>
  <si>
    <t>Less LITO</t>
  </si>
  <si>
    <t>Total Tax Payable</t>
  </si>
  <si>
    <t>Net Income</t>
  </si>
  <si>
    <t>Graduated tax</t>
  </si>
  <si>
    <t>Under $21.335</t>
  </si>
  <si>
    <t>Shade out</t>
  </si>
  <si>
    <t>To $66,667</t>
  </si>
  <si>
    <t>Average Tax Rate</t>
  </si>
  <si>
    <t>Your Average Tax Rate (RHS)</t>
  </si>
  <si>
    <t>Effective MTR (RHS)</t>
  </si>
  <si>
    <t>Average Tax Rate (RHS)</t>
  </si>
  <si>
    <t>Tax Payable $ (LHS)</t>
  </si>
  <si>
    <t>Welfare - Aged</t>
  </si>
  <si>
    <t>Welfare - Families</t>
  </si>
  <si>
    <t>Welfare - Disability &amp; Unemployed</t>
  </si>
  <si>
    <t>Health</t>
  </si>
  <si>
    <t>Defence</t>
  </si>
  <si>
    <t>Education</t>
  </si>
  <si>
    <t>Public Services</t>
  </si>
  <si>
    <t>Interest on Govt. Debt</t>
  </si>
  <si>
    <t>Other</t>
  </si>
  <si>
    <t>Housing &amp; Community</t>
  </si>
  <si>
    <t>Foreign affairs &amp; economic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</si>
</sst>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Devanagari Sangam MN"/>
    </font>
    <font>
      <sz val="12"/>
      <color theme="0"/>
      <name val="Devanagari Sangam MN"/>
    </font>
    <font>
      <i/>
      <sz val="9"/>
      <color theme="0"/>
      <name val="Devanagari Sangam MN"/>
    </font>
    <font>
      <sz val="9"/>
      <color theme="0"/>
      <name val="Devanagari Sangam MN"/>
    </font>
    <font>
      <sz val="9"/>
      <color theme="1"/>
      <name val="Devanagari Sangam MN"/>
    </font>
    <font>
      <sz val="9"/>
      <name val="Devanagari Sangam MN"/>
    </font>
    <font>
      <b/>
      <sz val="9"/>
      <name val="Devanagari Sangam MN"/>
    </font>
    <font>
      <i/>
      <sz val="9"/>
      <name val="Devanagari Sangam MN"/>
    </font>
    <font>
      <b/>
      <sz val="9"/>
      <color theme="5" tint="-0.249977111117893"/>
      <name val="Devanagari Sangam M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195"/>
        <bgColor indexed="64"/>
      </patternFill>
    </fill>
    <fill>
      <patternFill patternType="solid">
        <fgColor rgb="FFFFD29A"/>
        <bgColor indexed="64"/>
      </patternFill>
    </fill>
    <fill>
      <patternFill patternType="solid">
        <fgColor rgb="FFFFFFC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165" fontId="5" fillId="3" borderId="0" xfId="1" applyNumberFormat="1" applyFont="1" applyFill="1" applyProtection="1">
      <protection hidden="1"/>
    </xf>
    <xf numFmtId="165" fontId="4" fillId="3" borderId="0" xfId="1" applyNumberFormat="1" applyFont="1" applyFill="1" applyProtection="1">
      <protection hidden="1"/>
    </xf>
    <xf numFmtId="164" fontId="5" fillId="3" borderId="0" xfId="0" applyNumberFormat="1" applyFont="1" applyFill="1" applyProtection="1">
      <protection hidden="1"/>
    </xf>
    <xf numFmtId="164" fontId="4" fillId="3" borderId="0" xfId="2" applyNumberFormat="1" applyFont="1" applyFill="1" applyProtection="1">
      <protection hidden="1"/>
    </xf>
    <xf numFmtId="165" fontId="4" fillId="3" borderId="0" xfId="0" applyNumberFormat="1" applyFont="1" applyFill="1" applyProtection="1">
      <protection hidden="1"/>
    </xf>
    <xf numFmtId="166" fontId="4" fillId="3" borderId="0" xfId="1" applyNumberFormat="1" applyFont="1" applyFill="1" applyProtection="1">
      <protection hidden="1"/>
    </xf>
    <xf numFmtId="43" fontId="4" fillId="3" borderId="0" xfId="0" applyNumberFormat="1" applyFont="1" applyFill="1" applyProtection="1">
      <protection hidden="1"/>
    </xf>
    <xf numFmtId="165" fontId="6" fillId="4" borderId="1" xfId="1" applyNumberFormat="1" applyFont="1" applyFill="1" applyBorder="1" applyProtection="1">
      <protection hidden="1"/>
    </xf>
    <xf numFmtId="165" fontId="6" fillId="4" borderId="2" xfId="1" applyNumberFormat="1" applyFont="1" applyFill="1" applyBorder="1" applyProtection="1">
      <protection hidden="1"/>
    </xf>
    <xf numFmtId="9" fontId="7" fillId="4" borderId="3" xfId="2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165" fontId="8" fillId="3" borderId="0" xfId="1" applyNumberFormat="1" applyFont="1" applyFill="1" applyProtection="1">
      <protection hidden="1"/>
    </xf>
    <xf numFmtId="164" fontId="8" fillId="3" borderId="0" xfId="2" applyNumberFormat="1" applyFont="1" applyFill="1" applyProtection="1">
      <protection hidden="1"/>
    </xf>
    <xf numFmtId="165" fontId="7" fillId="3" borderId="0" xfId="1" applyNumberFormat="1" applyFont="1" applyFill="1" applyProtection="1">
      <protection hidden="1"/>
    </xf>
    <xf numFmtId="164" fontId="7" fillId="3" borderId="0" xfId="2" applyNumberFormat="1" applyFont="1" applyFill="1" applyProtection="1">
      <protection hidden="1"/>
    </xf>
    <xf numFmtId="9" fontId="7" fillId="3" borderId="0" xfId="2" applyFont="1" applyFill="1" applyProtection="1">
      <protection hidden="1"/>
    </xf>
    <xf numFmtId="165" fontId="9" fillId="5" borderId="4" xfId="1" applyNumberFormat="1" applyFont="1" applyFill="1" applyBorder="1" applyProtection="1">
      <protection hidden="1"/>
    </xf>
    <xf numFmtId="165" fontId="9" fillId="5" borderId="5" xfId="1" applyNumberFormat="1" applyFont="1" applyFill="1" applyBorder="1" applyProtection="1">
      <protection hidden="1"/>
    </xf>
    <xf numFmtId="164" fontId="9" fillId="5" borderId="6" xfId="2" applyNumberFormat="1" applyFont="1" applyFill="1" applyBorder="1" applyProtection="1">
      <protection hidden="1"/>
    </xf>
    <xf numFmtId="165" fontId="9" fillId="5" borderId="7" xfId="1" applyNumberFormat="1" applyFont="1" applyFill="1" applyBorder="1" applyProtection="1">
      <protection hidden="1"/>
    </xf>
    <xf numFmtId="165" fontId="11" fillId="5" borderId="8" xfId="1" applyNumberFormat="1" applyFont="1" applyFill="1" applyBorder="1" applyAlignment="1" applyProtection="1">
      <alignment horizontal="right"/>
      <protection hidden="1"/>
    </xf>
    <xf numFmtId="164" fontId="9" fillId="5" borderId="9" xfId="2" applyNumberFormat="1" applyFont="1" applyFill="1" applyBorder="1" applyProtection="1">
      <protection hidden="1"/>
    </xf>
    <xf numFmtId="0" fontId="9" fillId="5" borderId="1" xfId="0" applyFont="1" applyFill="1" applyBorder="1" applyProtection="1">
      <protection hidden="1"/>
    </xf>
    <xf numFmtId="165" fontId="9" fillId="5" borderId="3" xfId="1" applyNumberFormat="1" applyFont="1" applyFill="1" applyBorder="1" applyProtection="1">
      <protection hidden="1"/>
    </xf>
    <xf numFmtId="0" fontId="9" fillId="5" borderId="4" xfId="0" applyFont="1" applyFill="1" applyBorder="1" applyProtection="1">
      <protection hidden="1"/>
    </xf>
    <xf numFmtId="165" fontId="9" fillId="5" borderId="6" xfId="1" applyNumberFormat="1" applyFont="1" applyFill="1" applyBorder="1" applyProtection="1">
      <protection hidden="1"/>
    </xf>
    <xf numFmtId="0" fontId="9" fillId="5" borderId="10" xfId="0" applyFont="1" applyFill="1" applyBorder="1" applyProtection="1">
      <protection hidden="1"/>
    </xf>
    <xf numFmtId="0" fontId="10" fillId="6" borderId="4" xfId="0" applyFont="1" applyFill="1" applyBorder="1" applyProtection="1">
      <protection hidden="1"/>
    </xf>
    <xf numFmtId="0" fontId="9" fillId="7" borderId="7" xfId="0" applyFont="1" applyFill="1" applyBorder="1" applyProtection="1">
      <protection hidden="1"/>
    </xf>
    <xf numFmtId="164" fontId="9" fillId="7" borderId="9" xfId="2" applyNumberFormat="1" applyFont="1" applyFill="1" applyBorder="1" applyProtection="1">
      <protection hidden="1"/>
    </xf>
    <xf numFmtId="0" fontId="9" fillId="8" borderId="4" xfId="0" applyFont="1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165" fontId="12" fillId="2" borderId="11" xfId="1" applyNumberFormat="1" applyFont="1" applyFill="1" applyBorder="1" applyProtection="1">
      <protection locked="0"/>
    </xf>
    <xf numFmtId="165" fontId="12" fillId="2" borderId="6" xfId="1" applyNumberFormat="1" applyFont="1" applyFill="1" applyBorder="1" applyProtection="1">
      <protection hidden="1"/>
    </xf>
    <xf numFmtId="165" fontId="12" fillId="2" borderId="11" xfId="1" applyNumberFormat="1" applyFont="1" applyFill="1" applyBorder="1" applyProtection="1">
      <protection hidden="1"/>
    </xf>
  </cellXfs>
  <cellStyles count="1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1EF"/>
      <color rgb="FFF3FFEC"/>
      <color rgb="FFFFB77D"/>
      <color rgb="FFFF885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253493043839"/>
          <c:y val="0.0237303612599863"/>
          <c:w val="0.737959800536442"/>
          <c:h val="0.79871932586526"/>
        </c:manualLayout>
      </c:layout>
      <c:areaChart>
        <c:grouping val="standar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Tax Payable $ (LHS)</c:v>
                </c:pt>
              </c:strCache>
            </c:strRef>
          </c:tx>
          <c:spPr>
            <a:pattFill prst="pct80">
              <a:fgClr>
                <a:schemeClr val="accent2">
                  <a:lumMod val="40000"/>
                  <a:lumOff val="60000"/>
                </a:schemeClr>
              </a:fgClr>
              <a:bgClr>
                <a:schemeClr val="accent2">
                  <a:lumMod val="75000"/>
                </a:schemeClr>
              </a:bgClr>
            </a:pattFill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Sheet1!$C$15:$C$107</c:f>
              <c:numCache>
                <c:formatCode>General</c:formatCode>
                <c:ptCount val="93"/>
                <c:pt idx="0">
                  <c:v>20000.0</c:v>
                </c:pt>
                <c:pt idx="1">
                  <c:v>22500.0</c:v>
                </c:pt>
                <c:pt idx="2">
                  <c:v>25000.0</c:v>
                </c:pt>
                <c:pt idx="3">
                  <c:v>27500.0</c:v>
                </c:pt>
                <c:pt idx="4">
                  <c:v>30000.0</c:v>
                </c:pt>
                <c:pt idx="5">
                  <c:v>32500.0</c:v>
                </c:pt>
                <c:pt idx="6">
                  <c:v>35000.0</c:v>
                </c:pt>
                <c:pt idx="7">
                  <c:v>37500.0</c:v>
                </c:pt>
                <c:pt idx="8">
                  <c:v>40000.0</c:v>
                </c:pt>
                <c:pt idx="9">
                  <c:v>42500.0</c:v>
                </c:pt>
                <c:pt idx="10">
                  <c:v>45000.0</c:v>
                </c:pt>
                <c:pt idx="11">
                  <c:v>47500.0</c:v>
                </c:pt>
                <c:pt idx="12">
                  <c:v>50000.0</c:v>
                </c:pt>
                <c:pt idx="13">
                  <c:v>52500.0</c:v>
                </c:pt>
                <c:pt idx="14">
                  <c:v>55000.0</c:v>
                </c:pt>
                <c:pt idx="15">
                  <c:v>57500.0</c:v>
                </c:pt>
                <c:pt idx="16">
                  <c:v>60000.0</c:v>
                </c:pt>
                <c:pt idx="17">
                  <c:v>62500.0</c:v>
                </c:pt>
                <c:pt idx="18">
                  <c:v>65000.0</c:v>
                </c:pt>
                <c:pt idx="19">
                  <c:v>67500.0</c:v>
                </c:pt>
                <c:pt idx="20">
                  <c:v>70000.0</c:v>
                </c:pt>
                <c:pt idx="21">
                  <c:v>72500.0</c:v>
                </c:pt>
                <c:pt idx="22">
                  <c:v>75000.0</c:v>
                </c:pt>
                <c:pt idx="23">
                  <c:v>77500.0</c:v>
                </c:pt>
                <c:pt idx="24">
                  <c:v>80000.0</c:v>
                </c:pt>
                <c:pt idx="25">
                  <c:v>82500.0</c:v>
                </c:pt>
                <c:pt idx="26">
                  <c:v>85000.0</c:v>
                </c:pt>
                <c:pt idx="27">
                  <c:v>87500.0</c:v>
                </c:pt>
                <c:pt idx="28">
                  <c:v>90000.0</c:v>
                </c:pt>
                <c:pt idx="29">
                  <c:v>92500.0</c:v>
                </c:pt>
                <c:pt idx="30">
                  <c:v>95000.0</c:v>
                </c:pt>
                <c:pt idx="31">
                  <c:v>97500.0</c:v>
                </c:pt>
                <c:pt idx="32">
                  <c:v>100000.0</c:v>
                </c:pt>
                <c:pt idx="33">
                  <c:v>102500.0</c:v>
                </c:pt>
                <c:pt idx="34">
                  <c:v>105000.0</c:v>
                </c:pt>
                <c:pt idx="35">
                  <c:v>107500.0</c:v>
                </c:pt>
                <c:pt idx="36">
                  <c:v>110000.0</c:v>
                </c:pt>
                <c:pt idx="37">
                  <c:v>112500.0</c:v>
                </c:pt>
                <c:pt idx="38">
                  <c:v>115000.0</c:v>
                </c:pt>
                <c:pt idx="39">
                  <c:v>117500.0</c:v>
                </c:pt>
                <c:pt idx="40">
                  <c:v>120000.0</c:v>
                </c:pt>
                <c:pt idx="41">
                  <c:v>122500.0</c:v>
                </c:pt>
                <c:pt idx="42">
                  <c:v>125000.0</c:v>
                </c:pt>
                <c:pt idx="43">
                  <c:v>127500.0</c:v>
                </c:pt>
                <c:pt idx="44">
                  <c:v>130000.0</c:v>
                </c:pt>
                <c:pt idx="45">
                  <c:v>132500.0</c:v>
                </c:pt>
                <c:pt idx="46">
                  <c:v>135000.0</c:v>
                </c:pt>
                <c:pt idx="47">
                  <c:v>137500.0</c:v>
                </c:pt>
                <c:pt idx="48">
                  <c:v>140000.0</c:v>
                </c:pt>
                <c:pt idx="49">
                  <c:v>142500.0</c:v>
                </c:pt>
                <c:pt idx="50">
                  <c:v>145000.0</c:v>
                </c:pt>
                <c:pt idx="51">
                  <c:v>147500.0</c:v>
                </c:pt>
                <c:pt idx="52">
                  <c:v>150000.0</c:v>
                </c:pt>
                <c:pt idx="53">
                  <c:v>152500.0</c:v>
                </c:pt>
                <c:pt idx="54">
                  <c:v>155000.0</c:v>
                </c:pt>
                <c:pt idx="55">
                  <c:v>157500.0</c:v>
                </c:pt>
                <c:pt idx="56">
                  <c:v>160000.0</c:v>
                </c:pt>
                <c:pt idx="57">
                  <c:v>162500.0</c:v>
                </c:pt>
                <c:pt idx="58">
                  <c:v>165000.0</c:v>
                </c:pt>
                <c:pt idx="59">
                  <c:v>167500.0</c:v>
                </c:pt>
                <c:pt idx="60">
                  <c:v>170000.0</c:v>
                </c:pt>
                <c:pt idx="61">
                  <c:v>172500.0</c:v>
                </c:pt>
                <c:pt idx="62">
                  <c:v>175000.0</c:v>
                </c:pt>
                <c:pt idx="63">
                  <c:v>177500.0</c:v>
                </c:pt>
                <c:pt idx="64">
                  <c:v>180000.0</c:v>
                </c:pt>
                <c:pt idx="65">
                  <c:v>182500.0</c:v>
                </c:pt>
                <c:pt idx="66">
                  <c:v>185000.0</c:v>
                </c:pt>
                <c:pt idx="67">
                  <c:v>187500.0</c:v>
                </c:pt>
                <c:pt idx="68">
                  <c:v>190000.0</c:v>
                </c:pt>
                <c:pt idx="69">
                  <c:v>192500.0</c:v>
                </c:pt>
                <c:pt idx="70">
                  <c:v>195000.0</c:v>
                </c:pt>
                <c:pt idx="71">
                  <c:v>197500.0</c:v>
                </c:pt>
                <c:pt idx="72">
                  <c:v>200000.0</c:v>
                </c:pt>
                <c:pt idx="73">
                  <c:v>202500.0</c:v>
                </c:pt>
                <c:pt idx="74">
                  <c:v>205000.0</c:v>
                </c:pt>
                <c:pt idx="75">
                  <c:v>207500.0</c:v>
                </c:pt>
                <c:pt idx="76">
                  <c:v>210000.0</c:v>
                </c:pt>
                <c:pt idx="77">
                  <c:v>212500.0</c:v>
                </c:pt>
                <c:pt idx="78">
                  <c:v>215000.0</c:v>
                </c:pt>
                <c:pt idx="79">
                  <c:v>217500.0</c:v>
                </c:pt>
                <c:pt idx="80">
                  <c:v>220000.0</c:v>
                </c:pt>
                <c:pt idx="81">
                  <c:v>222500.0</c:v>
                </c:pt>
                <c:pt idx="82">
                  <c:v>225000.0</c:v>
                </c:pt>
                <c:pt idx="83">
                  <c:v>227500.0</c:v>
                </c:pt>
                <c:pt idx="84">
                  <c:v>230000.0</c:v>
                </c:pt>
                <c:pt idx="85">
                  <c:v>232500.0</c:v>
                </c:pt>
                <c:pt idx="86">
                  <c:v>235000.0</c:v>
                </c:pt>
                <c:pt idx="87">
                  <c:v>237500.0</c:v>
                </c:pt>
                <c:pt idx="88">
                  <c:v>240000.0</c:v>
                </c:pt>
                <c:pt idx="89">
                  <c:v>242500.0</c:v>
                </c:pt>
                <c:pt idx="90">
                  <c:v>245000.0</c:v>
                </c:pt>
                <c:pt idx="91">
                  <c:v>247500.0</c:v>
                </c:pt>
                <c:pt idx="92">
                  <c:v>250000.0</c:v>
                </c:pt>
              </c:numCache>
            </c:numRef>
          </c:cat>
          <c:val>
            <c:numRef>
              <c:f>Sheet1!$D$15:$D$107</c:f>
              <c:numCache>
                <c:formatCode>_(* #,##0_);_(* \(#,##0\);_(* "-"??_);_(@_)</c:formatCode>
                <c:ptCount val="93"/>
                <c:pt idx="0">
                  <c:v>0.0</c:v>
                </c:pt>
                <c:pt idx="1">
                  <c:v>488.0</c:v>
                </c:pt>
                <c:pt idx="2">
                  <c:v>1213.0</c:v>
                </c:pt>
                <c:pt idx="3">
                  <c:v>1872.0</c:v>
                </c:pt>
                <c:pt idx="4">
                  <c:v>2397.0</c:v>
                </c:pt>
                <c:pt idx="5">
                  <c:v>2922.0</c:v>
                </c:pt>
                <c:pt idx="6">
                  <c:v>3447.0</c:v>
                </c:pt>
                <c:pt idx="7">
                  <c:v>4141.0</c:v>
                </c:pt>
                <c:pt idx="8">
                  <c:v>4947.0</c:v>
                </c:pt>
                <c:pt idx="9">
                  <c:v>5847.0</c:v>
                </c:pt>
                <c:pt idx="10">
                  <c:v>6747.0</c:v>
                </c:pt>
                <c:pt idx="11">
                  <c:v>7647.0</c:v>
                </c:pt>
                <c:pt idx="12">
                  <c:v>8547.0</c:v>
                </c:pt>
                <c:pt idx="13">
                  <c:v>9447.0</c:v>
                </c:pt>
                <c:pt idx="14">
                  <c:v>10347.0</c:v>
                </c:pt>
                <c:pt idx="15">
                  <c:v>11247.0</c:v>
                </c:pt>
                <c:pt idx="16">
                  <c:v>12147.0</c:v>
                </c:pt>
                <c:pt idx="17">
                  <c:v>13047.0</c:v>
                </c:pt>
                <c:pt idx="18">
                  <c:v>13947.0</c:v>
                </c:pt>
                <c:pt idx="19">
                  <c:v>14834.0</c:v>
                </c:pt>
                <c:pt idx="20">
                  <c:v>15697.0</c:v>
                </c:pt>
                <c:pt idx="21">
                  <c:v>16559.0</c:v>
                </c:pt>
                <c:pt idx="22">
                  <c:v>17422.0</c:v>
                </c:pt>
                <c:pt idx="23">
                  <c:v>18284.0</c:v>
                </c:pt>
                <c:pt idx="24">
                  <c:v>19147.0</c:v>
                </c:pt>
                <c:pt idx="25">
                  <c:v>20009.0</c:v>
                </c:pt>
                <c:pt idx="26">
                  <c:v>20872.0</c:v>
                </c:pt>
                <c:pt idx="27">
                  <c:v>21784.0</c:v>
                </c:pt>
                <c:pt idx="28">
                  <c:v>22732.0</c:v>
                </c:pt>
                <c:pt idx="29">
                  <c:v>23707.0</c:v>
                </c:pt>
                <c:pt idx="30">
                  <c:v>24682.0</c:v>
                </c:pt>
                <c:pt idx="31">
                  <c:v>25657.0</c:v>
                </c:pt>
                <c:pt idx="32">
                  <c:v>26632.0</c:v>
                </c:pt>
                <c:pt idx="33">
                  <c:v>27607.0</c:v>
                </c:pt>
                <c:pt idx="34">
                  <c:v>28582.0</c:v>
                </c:pt>
                <c:pt idx="35">
                  <c:v>29557.0</c:v>
                </c:pt>
                <c:pt idx="36">
                  <c:v>30532.0</c:v>
                </c:pt>
                <c:pt idx="37">
                  <c:v>31507.0</c:v>
                </c:pt>
                <c:pt idx="38">
                  <c:v>32482.0</c:v>
                </c:pt>
                <c:pt idx="39">
                  <c:v>33457.0</c:v>
                </c:pt>
                <c:pt idx="40">
                  <c:v>34432.0</c:v>
                </c:pt>
                <c:pt idx="41">
                  <c:v>35407.0</c:v>
                </c:pt>
                <c:pt idx="42">
                  <c:v>36382.0</c:v>
                </c:pt>
                <c:pt idx="43">
                  <c:v>37357.0</c:v>
                </c:pt>
                <c:pt idx="44">
                  <c:v>38332.0</c:v>
                </c:pt>
                <c:pt idx="45">
                  <c:v>39307.0</c:v>
                </c:pt>
                <c:pt idx="46">
                  <c:v>40282.0</c:v>
                </c:pt>
                <c:pt idx="47">
                  <c:v>41257.0</c:v>
                </c:pt>
                <c:pt idx="48">
                  <c:v>42232.0</c:v>
                </c:pt>
                <c:pt idx="49">
                  <c:v>43207.0</c:v>
                </c:pt>
                <c:pt idx="50">
                  <c:v>44182.0</c:v>
                </c:pt>
                <c:pt idx="51">
                  <c:v>45157.0</c:v>
                </c:pt>
                <c:pt idx="52">
                  <c:v>46132.0</c:v>
                </c:pt>
                <c:pt idx="53">
                  <c:v>47107.0</c:v>
                </c:pt>
                <c:pt idx="54">
                  <c:v>48082.0</c:v>
                </c:pt>
                <c:pt idx="55">
                  <c:v>49057.0</c:v>
                </c:pt>
                <c:pt idx="56">
                  <c:v>50032.0</c:v>
                </c:pt>
                <c:pt idx="57">
                  <c:v>51007.0</c:v>
                </c:pt>
                <c:pt idx="58">
                  <c:v>51982.0</c:v>
                </c:pt>
                <c:pt idx="59">
                  <c:v>52957.0</c:v>
                </c:pt>
                <c:pt idx="60">
                  <c:v>53932.0</c:v>
                </c:pt>
                <c:pt idx="61">
                  <c:v>54907.0</c:v>
                </c:pt>
                <c:pt idx="62">
                  <c:v>55882.0</c:v>
                </c:pt>
                <c:pt idx="63">
                  <c:v>56857.0</c:v>
                </c:pt>
                <c:pt idx="64">
                  <c:v>57832.0</c:v>
                </c:pt>
                <c:pt idx="65">
                  <c:v>59057.0</c:v>
                </c:pt>
                <c:pt idx="66">
                  <c:v>60282.0</c:v>
                </c:pt>
                <c:pt idx="67">
                  <c:v>61507.0</c:v>
                </c:pt>
                <c:pt idx="68">
                  <c:v>62732.0</c:v>
                </c:pt>
                <c:pt idx="69">
                  <c:v>63957.0</c:v>
                </c:pt>
                <c:pt idx="70">
                  <c:v>65182.0</c:v>
                </c:pt>
                <c:pt idx="71">
                  <c:v>66407.0</c:v>
                </c:pt>
                <c:pt idx="72">
                  <c:v>67632.0</c:v>
                </c:pt>
                <c:pt idx="73">
                  <c:v>68857.0</c:v>
                </c:pt>
                <c:pt idx="74">
                  <c:v>70082.0</c:v>
                </c:pt>
                <c:pt idx="75">
                  <c:v>71307.0</c:v>
                </c:pt>
                <c:pt idx="76">
                  <c:v>72532.0</c:v>
                </c:pt>
                <c:pt idx="77">
                  <c:v>73757.0</c:v>
                </c:pt>
                <c:pt idx="78">
                  <c:v>74982.0</c:v>
                </c:pt>
                <c:pt idx="79">
                  <c:v>76207.0</c:v>
                </c:pt>
                <c:pt idx="80">
                  <c:v>77432.0</c:v>
                </c:pt>
                <c:pt idx="81">
                  <c:v>78657.0</c:v>
                </c:pt>
                <c:pt idx="82">
                  <c:v>79882.0</c:v>
                </c:pt>
                <c:pt idx="83">
                  <c:v>81107.0</c:v>
                </c:pt>
                <c:pt idx="84">
                  <c:v>82332.0</c:v>
                </c:pt>
                <c:pt idx="85">
                  <c:v>83557.0</c:v>
                </c:pt>
                <c:pt idx="86">
                  <c:v>84782.0</c:v>
                </c:pt>
                <c:pt idx="87">
                  <c:v>86007.0</c:v>
                </c:pt>
                <c:pt idx="88">
                  <c:v>87232.0</c:v>
                </c:pt>
                <c:pt idx="89">
                  <c:v>88457.0</c:v>
                </c:pt>
                <c:pt idx="90">
                  <c:v>89682.0</c:v>
                </c:pt>
                <c:pt idx="91">
                  <c:v>90907.0</c:v>
                </c:pt>
                <c:pt idx="92">
                  <c:v>92132.0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392280"/>
        <c:axId val="1919338120"/>
      </c:areaChart>
      <c:lineChart>
        <c:grouping val="standard"/>
        <c:varyColors val="0"/>
        <c:ser>
          <c:idx val="1"/>
          <c:order val="1"/>
          <c:tx>
            <c:strRef>
              <c:f>Sheet1!$E$14</c:f>
              <c:strCache>
                <c:ptCount val="1"/>
                <c:pt idx="0">
                  <c:v>Effective MTR (RHS)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Sheet1!$C$15:$C$107</c:f>
              <c:numCache>
                <c:formatCode>General</c:formatCode>
                <c:ptCount val="93"/>
                <c:pt idx="0">
                  <c:v>20000.0</c:v>
                </c:pt>
                <c:pt idx="1">
                  <c:v>22500.0</c:v>
                </c:pt>
                <c:pt idx="2">
                  <c:v>25000.0</c:v>
                </c:pt>
                <c:pt idx="3">
                  <c:v>27500.0</c:v>
                </c:pt>
                <c:pt idx="4">
                  <c:v>30000.0</c:v>
                </c:pt>
                <c:pt idx="5">
                  <c:v>32500.0</c:v>
                </c:pt>
                <c:pt idx="6">
                  <c:v>35000.0</c:v>
                </c:pt>
                <c:pt idx="7">
                  <c:v>37500.0</c:v>
                </c:pt>
                <c:pt idx="8">
                  <c:v>40000.0</c:v>
                </c:pt>
                <c:pt idx="9">
                  <c:v>42500.0</c:v>
                </c:pt>
                <c:pt idx="10">
                  <c:v>45000.0</c:v>
                </c:pt>
                <c:pt idx="11">
                  <c:v>47500.0</c:v>
                </c:pt>
                <c:pt idx="12">
                  <c:v>50000.0</c:v>
                </c:pt>
                <c:pt idx="13">
                  <c:v>52500.0</c:v>
                </c:pt>
                <c:pt idx="14">
                  <c:v>55000.0</c:v>
                </c:pt>
                <c:pt idx="15">
                  <c:v>57500.0</c:v>
                </c:pt>
                <c:pt idx="16">
                  <c:v>60000.0</c:v>
                </c:pt>
                <c:pt idx="17">
                  <c:v>62500.0</c:v>
                </c:pt>
                <c:pt idx="18">
                  <c:v>65000.0</c:v>
                </c:pt>
                <c:pt idx="19">
                  <c:v>67500.0</c:v>
                </c:pt>
                <c:pt idx="20">
                  <c:v>70000.0</c:v>
                </c:pt>
                <c:pt idx="21">
                  <c:v>72500.0</c:v>
                </c:pt>
                <c:pt idx="22">
                  <c:v>75000.0</c:v>
                </c:pt>
                <c:pt idx="23">
                  <c:v>77500.0</c:v>
                </c:pt>
                <c:pt idx="24">
                  <c:v>80000.0</c:v>
                </c:pt>
                <c:pt idx="25">
                  <c:v>82500.0</c:v>
                </c:pt>
                <c:pt idx="26">
                  <c:v>85000.0</c:v>
                </c:pt>
                <c:pt idx="27">
                  <c:v>87500.0</c:v>
                </c:pt>
                <c:pt idx="28">
                  <c:v>90000.0</c:v>
                </c:pt>
                <c:pt idx="29">
                  <c:v>92500.0</c:v>
                </c:pt>
                <c:pt idx="30">
                  <c:v>95000.0</c:v>
                </c:pt>
                <c:pt idx="31">
                  <c:v>97500.0</c:v>
                </c:pt>
                <c:pt idx="32">
                  <c:v>100000.0</c:v>
                </c:pt>
                <c:pt idx="33">
                  <c:v>102500.0</c:v>
                </c:pt>
                <c:pt idx="34">
                  <c:v>105000.0</c:v>
                </c:pt>
                <c:pt idx="35">
                  <c:v>107500.0</c:v>
                </c:pt>
                <c:pt idx="36">
                  <c:v>110000.0</c:v>
                </c:pt>
                <c:pt idx="37">
                  <c:v>112500.0</c:v>
                </c:pt>
                <c:pt idx="38">
                  <c:v>115000.0</c:v>
                </c:pt>
                <c:pt idx="39">
                  <c:v>117500.0</c:v>
                </c:pt>
                <c:pt idx="40">
                  <c:v>120000.0</c:v>
                </c:pt>
                <c:pt idx="41">
                  <c:v>122500.0</c:v>
                </c:pt>
                <c:pt idx="42">
                  <c:v>125000.0</c:v>
                </c:pt>
                <c:pt idx="43">
                  <c:v>127500.0</c:v>
                </c:pt>
                <c:pt idx="44">
                  <c:v>130000.0</c:v>
                </c:pt>
                <c:pt idx="45">
                  <c:v>132500.0</c:v>
                </c:pt>
                <c:pt idx="46">
                  <c:v>135000.0</c:v>
                </c:pt>
                <c:pt idx="47">
                  <c:v>137500.0</c:v>
                </c:pt>
                <c:pt idx="48">
                  <c:v>140000.0</c:v>
                </c:pt>
                <c:pt idx="49">
                  <c:v>142500.0</c:v>
                </c:pt>
                <c:pt idx="50">
                  <c:v>145000.0</c:v>
                </c:pt>
                <c:pt idx="51">
                  <c:v>147500.0</c:v>
                </c:pt>
                <c:pt idx="52">
                  <c:v>150000.0</c:v>
                </c:pt>
                <c:pt idx="53">
                  <c:v>152500.0</c:v>
                </c:pt>
                <c:pt idx="54">
                  <c:v>155000.0</c:v>
                </c:pt>
                <c:pt idx="55">
                  <c:v>157500.0</c:v>
                </c:pt>
                <c:pt idx="56">
                  <c:v>160000.0</c:v>
                </c:pt>
                <c:pt idx="57">
                  <c:v>162500.0</c:v>
                </c:pt>
                <c:pt idx="58">
                  <c:v>165000.0</c:v>
                </c:pt>
                <c:pt idx="59">
                  <c:v>167500.0</c:v>
                </c:pt>
                <c:pt idx="60">
                  <c:v>170000.0</c:v>
                </c:pt>
                <c:pt idx="61">
                  <c:v>172500.0</c:v>
                </c:pt>
                <c:pt idx="62">
                  <c:v>175000.0</c:v>
                </c:pt>
                <c:pt idx="63">
                  <c:v>177500.0</c:v>
                </c:pt>
                <c:pt idx="64">
                  <c:v>180000.0</c:v>
                </c:pt>
                <c:pt idx="65">
                  <c:v>182500.0</c:v>
                </c:pt>
                <c:pt idx="66">
                  <c:v>185000.0</c:v>
                </c:pt>
                <c:pt idx="67">
                  <c:v>187500.0</c:v>
                </c:pt>
                <c:pt idx="68">
                  <c:v>190000.0</c:v>
                </c:pt>
                <c:pt idx="69">
                  <c:v>192500.0</c:v>
                </c:pt>
                <c:pt idx="70">
                  <c:v>195000.0</c:v>
                </c:pt>
                <c:pt idx="71">
                  <c:v>197500.0</c:v>
                </c:pt>
                <c:pt idx="72">
                  <c:v>200000.0</c:v>
                </c:pt>
                <c:pt idx="73">
                  <c:v>202500.0</c:v>
                </c:pt>
                <c:pt idx="74">
                  <c:v>205000.0</c:v>
                </c:pt>
                <c:pt idx="75">
                  <c:v>207500.0</c:v>
                </c:pt>
                <c:pt idx="76">
                  <c:v>210000.0</c:v>
                </c:pt>
                <c:pt idx="77">
                  <c:v>212500.0</c:v>
                </c:pt>
                <c:pt idx="78">
                  <c:v>215000.0</c:v>
                </c:pt>
                <c:pt idx="79">
                  <c:v>217500.0</c:v>
                </c:pt>
                <c:pt idx="80">
                  <c:v>220000.0</c:v>
                </c:pt>
                <c:pt idx="81">
                  <c:v>222500.0</c:v>
                </c:pt>
                <c:pt idx="82">
                  <c:v>225000.0</c:v>
                </c:pt>
                <c:pt idx="83">
                  <c:v>227500.0</c:v>
                </c:pt>
                <c:pt idx="84">
                  <c:v>230000.0</c:v>
                </c:pt>
                <c:pt idx="85">
                  <c:v>232500.0</c:v>
                </c:pt>
                <c:pt idx="86">
                  <c:v>235000.0</c:v>
                </c:pt>
                <c:pt idx="87">
                  <c:v>237500.0</c:v>
                </c:pt>
                <c:pt idx="88">
                  <c:v>240000.0</c:v>
                </c:pt>
                <c:pt idx="89">
                  <c:v>242500.0</c:v>
                </c:pt>
                <c:pt idx="90">
                  <c:v>245000.0</c:v>
                </c:pt>
                <c:pt idx="91">
                  <c:v>247500.0</c:v>
                </c:pt>
                <c:pt idx="92">
                  <c:v>250000.0</c:v>
                </c:pt>
              </c:numCache>
            </c:numRef>
          </c:cat>
          <c:val>
            <c:numRef>
              <c:f>Sheet1!$E$15:$E$107</c:f>
              <c:numCache>
                <c:formatCode>0.0%</c:formatCode>
                <c:ptCount val="93"/>
                <c:pt idx="0" formatCode="General">
                  <c:v>0.0</c:v>
                </c:pt>
                <c:pt idx="1">
                  <c:v>0.1952</c:v>
                </c:pt>
                <c:pt idx="2">
                  <c:v>0.29</c:v>
                </c:pt>
                <c:pt idx="3">
                  <c:v>0.2636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0.2776</c:v>
                </c:pt>
                <c:pt idx="8">
                  <c:v>0.3224</c:v>
                </c:pt>
                <c:pt idx="9">
                  <c:v>0.36</c:v>
                </c:pt>
                <c:pt idx="10">
                  <c:v>0.36</c:v>
                </c:pt>
                <c:pt idx="11">
                  <c:v>0.36</c:v>
                </c:pt>
                <c:pt idx="12">
                  <c:v>0.36</c:v>
                </c:pt>
                <c:pt idx="13">
                  <c:v>0.36</c:v>
                </c:pt>
                <c:pt idx="14">
                  <c:v>0.36</c:v>
                </c:pt>
                <c:pt idx="15">
                  <c:v>0.36</c:v>
                </c:pt>
                <c:pt idx="16">
                  <c:v>0.36</c:v>
                </c:pt>
                <c:pt idx="17">
                  <c:v>0.36</c:v>
                </c:pt>
                <c:pt idx="18">
                  <c:v>0.36</c:v>
                </c:pt>
                <c:pt idx="19">
                  <c:v>0.3548</c:v>
                </c:pt>
                <c:pt idx="20">
                  <c:v>0.3452</c:v>
                </c:pt>
                <c:pt idx="21">
                  <c:v>0.3448</c:v>
                </c:pt>
                <c:pt idx="22">
                  <c:v>0.3452</c:v>
                </c:pt>
                <c:pt idx="23">
                  <c:v>0.3448</c:v>
                </c:pt>
                <c:pt idx="24">
                  <c:v>0.3452</c:v>
                </c:pt>
                <c:pt idx="25">
                  <c:v>0.3448</c:v>
                </c:pt>
                <c:pt idx="26">
                  <c:v>0.3452</c:v>
                </c:pt>
                <c:pt idx="27">
                  <c:v>0.3648</c:v>
                </c:pt>
                <c:pt idx="28">
                  <c:v>0.3792</c:v>
                </c:pt>
                <c:pt idx="29">
                  <c:v>0.39</c:v>
                </c:pt>
                <c:pt idx="30">
                  <c:v>0.39</c:v>
                </c:pt>
                <c:pt idx="31">
                  <c:v>0.39</c:v>
                </c:pt>
                <c:pt idx="32">
                  <c:v>0.39</c:v>
                </c:pt>
                <c:pt idx="33">
                  <c:v>0.39</c:v>
                </c:pt>
                <c:pt idx="34">
                  <c:v>0.39</c:v>
                </c:pt>
                <c:pt idx="35">
                  <c:v>0.39</c:v>
                </c:pt>
                <c:pt idx="36">
                  <c:v>0.39</c:v>
                </c:pt>
                <c:pt idx="37">
                  <c:v>0.39</c:v>
                </c:pt>
                <c:pt idx="38">
                  <c:v>0.39</c:v>
                </c:pt>
                <c:pt idx="39">
                  <c:v>0.39</c:v>
                </c:pt>
                <c:pt idx="40">
                  <c:v>0.39</c:v>
                </c:pt>
                <c:pt idx="41">
                  <c:v>0.39</c:v>
                </c:pt>
                <c:pt idx="42">
                  <c:v>0.39</c:v>
                </c:pt>
                <c:pt idx="43">
                  <c:v>0.39</c:v>
                </c:pt>
                <c:pt idx="44">
                  <c:v>0.39</c:v>
                </c:pt>
                <c:pt idx="45">
                  <c:v>0.39</c:v>
                </c:pt>
                <c:pt idx="46">
                  <c:v>0.39</c:v>
                </c:pt>
                <c:pt idx="47">
                  <c:v>0.39</c:v>
                </c:pt>
                <c:pt idx="48">
                  <c:v>0.39</c:v>
                </c:pt>
                <c:pt idx="49">
                  <c:v>0.39</c:v>
                </c:pt>
                <c:pt idx="50">
                  <c:v>0.39</c:v>
                </c:pt>
                <c:pt idx="51">
                  <c:v>0.39</c:v>
                </c:pt>
                <c:pt idx="52">
                  <c:v>0.39</c:v>
                </c:pt>
                <c:pt idx="53">
                  <c:v>0.39</c:v>
                </c:pt>
                <c:pt idx="54">
                  <c:v>0.39</c:v>
                </c:pt>
                <c:pt idx="55">
                  <c:v>0.39</c:v>
                </c:pt>
                <c:pt idx="56">
                  <c:v>0.39</c:v>
                </c:pt>
                <c:pt idx="57">
                  <c:v>0.39</c:v>
                </c:pt>
                <c:pt idx="58">
                  <c:v>0.39</c:v>
                </c:pt>
                <c:pt idx="59">
                  <c:v>0.39</c:v>
                </c:pt>
                <c:pt idx="60">
                  <c:v>0.39</c:v>
                </c:pt>
                <c:pt idx="61">
                  <c:v>0.39</c:v>
                </c:pt>
                <c:pt idx="62">
                  <c:v>0.39</c:v>
                </c:pt>
                <c:pt idx="63">
                  <c:v>0.39</c:v>
                </c:pt>
                <c:pt idx="64">
                  <c:v>0.39</c:v>
                </c:pt>
                <c:pt idx="65">
                  <c:v>0.49</c:v>
                </c:pt>
                <c:pt idx="66">
                  <c:v>0.49</c:v>
                </c:pt>
                <c:pt idx="67">
                  <c:v>0.49</c:v>
                </c:pt>
                <c:pt idx="68">
                  <c:v>0.49</c:v>
                </c:pt>
                <c:pt idx="69">
                  <c:v>0.49</c:v>
                </c:pt>
                <c:pt idx="70">
                  <c:v>0.49</c:v>
                </c:pt>
                <c:pt idx="71">
                  <c:v>0.49</c:v>
                </c:pt>
                <c:pt idx="72">
                  <c:v>0.49</c:v>
                </c:pt>
                <c:pt idx="73">
                  <c:v>0.49</c:v>
                </c:pt>
                <c:pt idx="74">
                  <c:v>0.49</c:v>
                </c:pt>
                <c:pt idx="75">
                  <c:v>0.49</c:v>
                </c:pt>
                <c:pt idx="76">
                  <c:v>0.49</c:v>
                </c:pt>
                <c:pt idx="77">
                  <c:v>0.49</c:v>
                </c:pt>
                <c:pt idx="78">
                  <c:v>0.49</c:v>
                </c:pt>
                <c:pt idx="79">
                  <c:v>0.49</c:v>
                </c:pt>
                <c:pt idx="80">
                  <c:v>0.49</c:v>
                </c:pt>
                <c:pt idx="81">
                  <c:v>0.49</c:v>
                </c:pt>
                <c:pt idx="82">
                  <c:v>0.49</c:v>
                </c:pt>
                <c:pt idx="83">
                  <c:v>0.49</c:v>
                </c:pt>
                <c:pt idx="84">
                  <c:v>0.49</c:v>
                </c:pt>
                <c:pt idx="85">
                  <c:v>0.49</c:v>
                </c:pt>
                <c:pt idx="86">
                  <c:v>0.49</c:v>
                </c:pt>
                <c:pt idx="87">
                  <c:v>0.49</c:v>
                </c:pt>
                <c:pt idx="88">
                  <c:v>0.49</c:v>
                </c:pt>
                <c:pt idx="89">
                  <c:v>0.49</c:v>
                </c:pt>
                <c:pt idx="90">
                  <c:v>0.49</c:v>
                </c:pt>
                <c:pt idx="91">
                  <c:v>0.49</c:v>
                </c:pt>
                <c:pt idx="92">
                  <c:v>0.49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Sheet1!$F$14</c:f>
              <c:strCache>
                <c:ptCount val="1"/>
                <c:pt idx="0">
                  <c:v>Average Tax Rate (RHS)</c:v>
                </c:pt>
              </c:strCache>
            </c:strRef>
          </c:tx>
          <c:spPr>
            <a:ln>
              <a:gradFill flip="none" rotWithShape="1">
                <a:gsLst>
                  <a:gs pos="67000">
                    <a:srgbClr val="FF0000"/>
                  </a:gs>
                  <a:gs pos="14000">
                    <a:srgbClr val="FFB77D"/>
                  </a:gs>
                </a:gsLst>
                <a:lin ang="0" scaled="1"/>
                <a:tileRect/>
              </a:gradFill>
            </a:ln>
          </c:spPr>
          <c:marker>
            <c:symbol val="none"/>
          </c:marker>
          <c:cat>
            <c:numRef>
              <c:f>Sheet1!$C$15:$C$107</c:f>
              <c:numCache>
                <c:formatCode>General</c:formatCode>
                <c:ptCount val="93"/>
                <c:pt idx="0">
                  <c:v>20000.0</c:v>
                </c:pt>
                <c:pt idx="1">
                  <c:v>22500.0</c:v>
                </c:pt>
                <c:pt idx="2">
                  <c:v>25000.0</c:v>
                </c:pt>
                <c:pt idx="3">
                  <c:v>27500.0</c:v>
                </c:pt>
                <c:pt idx="4">
                  <c:v>30000.0</c:v>
                </c:pt>
                <c:pt idx="5">
                  <c:v>32500.0</c:v>
                </c:pt>
                <c:pt idx="6">
                  <c:v>35000.0</c:v>
                </c:pt>
                <c:pt idx="7">
                  <c:v>37500.0</c:v>
                </c:pt>
                <c:pt idx="8">
                  <c:v>40000.0</c:v>
                </c:pt>
                <c:pt idx="9">
                  <c:v>42500.0</c:v>
                </c:pt>
                <c:pt idx="10">
                  <c:v>45000.0</c:v>
                </c:pt>
                <c:pt idx="11">
                  <c:v>47500.0</c:v>
                </c:pt>
                <c:pt idx="12">
                  <c:v>50000.0</c:v>
                </c:pt>
                <c:pt idx="13">
                  <c:v>52500.0</c:v>
                </c:pt>
                <c:pt idx="14">
                  <c:v>55000.0</c:v>
                </c:pt>
                <c:pt idx="15">
                  <c:v>57500.0</c:v>
                </c:pt>
                <c:pt idx="16">
                  <c:v>60000.0</c:v>
                </c:pt>
                <c:pt idx="17">
                  <c:v>62500.0</c:v>
                </c:pt>
                <c:pt idx="18">
                  <c:v>65000.0</c:v>
                </c:pt>
                <c:pt idx="19">
                  <c:v>67500.0</c:v>
                </c:pt>
                <c:pt idx="20">
                  <c:v>70000.0</c:v>
                </c:pt>
                <c:pt idx="21">
                  <c:v>72500.0</c:v>
                </c:pt>
                <c:pt idx="22">
                  <c:v>75000.0</c:v>
                </c:pt>
                <c:pt idx="23">
                  <c:v>77500.0</c:v>
                </c:pt>
                <c:pt idx="24">
                  <c:v>80000.0</c:v>
                </c:pt>
                <c:pt idx="25">
                  <c:v>82500.0</c:v>
                </c:pt>
                <c:pt idx="26">
                  <c:v>85000.0</c:v>
                </c:pt>
                <c:pt idx="27">
                  <c:v>87500.0</c:v>
                </c:pt>
                <c:pt idx="28">
                  <c:v>90000.0</c:v>
                </c:pt>
                <c:pt idx="29">
                  <c:v>92500.0</c:v>
                </c:pt>
                <c:pt idx="30">
                  <c:v>95000.0</c:v>
                </c:pt>
                <c:pt idx="31">
                  <c:v>97500.0</c:v>
                </c:pt>
                <c:pt idx="32">
                  <c:v>100000.0</c:v>
                </c:pt>
                <c:pt idx="33">
                  <c:v>102500.0</c:v>
                </c:pt>
                <c:pt idx="34">
                  <c:v>105000.0</c:v>
                </c:pt>
                <c:pt idx="35">
                  <c:v>107500.0</c:v>
                </c:pt>
                <c:pt idx="36">
                  <c:v>110000.0</c:v>
                </c:pt>
                <c:pt idx="37">
                  <c:v>112500.0</c:v>
                </c:pt>
                <c:pt idx="38">
                  <c:v>115000.0</c:v>
                </c:pt>
                <c:pt idx="39">
                  <c:v>117500.0</c:v>
                </c:pt>
                <c:pt idx="40">
                  <c:v>120000.0</c:v>
                </c:pt>
                <c:pt idx="41">
                  <c:v>122500.0</c:v>
                </c:pt>
                <c:pt idx="42">
                  <c:v>125000.0</c:v>
                </c:pt>
                <c:pt idx="43">
                  <c:v>127500.0</c:v>
                </c:pt>
                <c:pt idx="44">
                  <c:v>130000.0</c:v>
                </c:pt>
                <c:pt idx="45">
                  <c:v>132500.0</c:v>
                </c:pt>
                <c:pt idx="46">
                  <c:v>135000.0</c:v>
                </c:pt>
                <c:pt idx="47">
                  <c:v>137500.0</c:v>
                </c:pt>
                <c:pt idx="48">
                  <c:v>140000.0</c:v>
                </c:pt>
                <c:pt idx="49">
                  <c:v>142500.0</c:v>
                </c:pt>
                <c:pt idx="50">
                  <c:v>145000.0</c:v>
                </c:pt>
                <c:pt idx="51">
                  <c:v>147500.0</c:v>
                </c:pt>
                <c:pt idx="52">
                  <c:v>150000.0</c:v>
                </c:pt>
                <c:pt idx="53">
                  <c:v>152500.0</c:v>
                </c:pt>
                <c:pt idx="54">
                  <c:v>155000.0</c:v>
                </c:pt>
                <c:pt idx="55">
                  <c:v>157500.0</c:v>
                </c:pt>
                <c:pt idx="56">
                  <c:v>160000.0</c:v>
                </c:pt>
                <c:pt idx="57">
                  <c:v>162500.0</c:v>
                </c:pt>
                <c:pt idx="58">
                  <c:v>165000.0</c:v>
                </c:pt>
                <c:pt idx="59">
                  <c:v>167500.0</c:v>
                </c:pt>
                <c:pt idx="60">
                  <c:v>170000.0</c:v>
                </c:pt>
                <c:pt idx="61">
                  <c:v>172500.0</c:v>
                </c:pt>
                <c:pt idx="62">
                  <c:v>175000.0</c:v>
                </c:pt>
                <c:pt idx="63">
                  <c:v>177500.0</c:v>
                </c:pt>
                <c:pt idx="64">
                  <c:v>180000.0</c:v>
                </c:pt>
                <c:pt idx="65">
                  <c:v>182500.0</c:v>
                </c:pt>
                <c:pt idx="66">
                  <c:v>185000.0</c:v>
                </c:pt>
                <c:pt idx="67">
                  <c:v>187500.0</c:v>
                </c:pt>
                <c:pt idx="68">
                  <c:v>190000.0</c:v>
                </c:pt>
                <c:pt idx="69">
                  <c:v>192500.0</c:v>
                </c:pt>
                <c:pt idx="70">
                  <c:v>195000.0</c:v>
                </c:pt>
                <c:pt idx="71">
                  <c:v>197500.0</c:v>
                </c:pt>
                <c:pt idx="72">
                  <c:v>200000.0</c:v>
                </c:pt>
                <c:pt idx="73">
                  <c:v>202500.0</c:v>
                </c:pt>
                <c:pt idx="74">
                  <c:v>205000.0</c:v>
                </c:pt>
                <c:pt idx="75">
                  <c:v>207500.0</c:v>
                </c:pt>
                <c:pt idx="76">
                  <c:v>210000.0</c:v>
                </c:pt>
                <c:pt idx="77">
                  <c:v>212500.0</c:v>
                </c:pt>
                <c:pt idx="78">
                  <c:v>215000.0</c:v>
                </c:pt>
                <c:pt idx="79">
                  <c:v>217500.0</c:v>
                </c:pt>
                <c:pt idx="80">
                  <c:v>220000.0</c:v>
                </c:pt>
                <c:pt idx="81">
                  <c:v>222500.0</c:v>
                </c:pt>
                <c:pt idx="82">
                  <c:v>225000.0</c:v>
                </c:pt>
                <c:pt idx="83">
                  <c:v>227500.0</c:v>
                </c:pt>
                <c:pt idx="84">
                  <c:v>230000.0</c:v>
                </c:pt>
                <c:pt idx="85">
                  <c:v>232500.0</c:v>
                </c:pt>
                <c:pt idx="86">
                  <c:v>235000.0</c:v>
                </c:pt>
                <c:pt idx="87">
                  <c:v>237500.0</c:v>
                </c:pt>
                <c:pt idx="88">
                  <c:v>240000.0</c:v>
                </c:pt>
                <c:pt idx="89">
                  <c:v>242500.0</c:v>
                </c:pt>
                <c:pt idx="90">
                  <c:v>245000.0</c:v>
                </c:pt>
                <c:pt idx="91">
                  <c:v>247500.0</c:v>
                </c:pt>
                <c:pt idx="92">
                  <c:v>250000.0</c:v>
                </c:pt>
              </c:numCache>
            </c:numRef>
          </c:cat>
          <c:val>
            <c:numRef>
              <c:f>Sheet1!$F$15:$F$107</c:f>
              <c:numCache>
                <c:formatCode>0.0%</c:formatCode>
                <c:ptCount val="93"/>
                <c:pt idx="0">
                  <c:v>0.0</c:v>
                </c:pt>
                <c:pt idx="1">
                  <c:v>0.0216888888888889</c:v>
                </c:pt>
                <c:pt idx="2">
                  <c:v>0.04852</c:v>
                </c:pt>
                <c:pt idx="3">
                  <c:v>0.0680727272727273</c:v>
                </c:pt>
                <c:pt idx="4">
                  <c:v>0.0799</c:v>
                </c:pt>
                <c:pt idx="5">
                  <c:v>0.0899076923076923</c:v>
                </c:pt>
                <c:pt idx="6">
                  <c:v>0.0984857142857143</c:v>
                </c:pt>
                <c:pt idx="7">
                  <c:v>0.110426666666667</c:v>
                </c:pt>
                <c:pt idx="8">
                  <c:v>0.123675</c:v>
                </c:pt>
                <c:pt idx="9">
                  <c:v>0.137576470588235</c:v>
                </c:pt>
                <c:pt idx="10">
                  <c:v>0.149933333333333</c:v>
                </c:pt>
                <c:pt idx="11">
                  <c:v>0.16098947368421</c:v>
                </c:pt>
                <c:pt idx="12">
                  <c:v>0.17094</c:v>
                </c:pt>
                <c:pt idx="13">
                  <c:v>0.179942857142857</c:v>
                </c:pt>
                <c:pt idx="14">
                  <c:v>0.188127272727273</c:v>
                </c:pt>
                <c:pt idx="15">
                  <c:v>0.1956</c:v>
                </c:pt>
                <c:pt idx="16">
                  <c:v>0.20245</c:v>
                </c:pt>
                <c:pt idx="17">
                  <c:v>0.208752</c:v>
                </c:pt>
                <c:pt idx="18">
                  <c:v>0.214569230769231</c:v>
                </c:pt>
                <c:pt idx="19">
                  <c:v>0.219762962962963</c:v>
                </c:pt>
                <c:pt idx="20">
                  <c:v>0.224242857142857</c:v>
                </c:pt>
                <c:pt idx="21">
                  <c:v>0.2284</c:v>
                </c:pt>
                <c:pt idx="22">
                  <c:v>0.232293333333333</c:v>
                </c:pt>
                <c:pt idx="23">
                  <c:v>0.235922580645161</c:v>
                </c:pt>
                <c:pt idx="24">
                  <c:v>0.2393375</c:v>
                </c:pt>
                <c:pt idx="25">
                  <c:v>0.242533333333333</c:v>
                </c:pt>
                <c:pt idx="26">
                  <c:v>0.245552941176471</c:v>
                </c:pt>
                <c:pt idx="27">
                  <c:v>0.24896</c:v>
                </c:pt>
                <c:pt idx="28">
                  <c:v>0.252577777777778</c:v>
                </c:pt>
                <c:pt idx="29">
                  <c:v>0.256291891891892</c:v>
                </c:pt>
                <c:pt idx="30">
                  <c:v>0.259810526315789</c:v>
                </c:pt>
                <c:pt idx="31">
                  <c:v>0.263148717948718</c:v>
                </c:pt>
                <c:pt idx="32">
                  <c:v>0.26632</c:v>
                </c:pt>
                <c:pt idx="33">
                  <c:v>0.269336585365854</c:v>
                </c:pt>
                <c:pt idx="34">
                  <c:v>0.272209523809524</c:v>
                </c:pt>
                <c:pt idx="35">
                  <c:v>0.274948837209302</c:v>
                </c:pt>
                <c:pt idx="36">
                  <c:v>0.277563636363636</c:v>
                </c:pt>
                <c:pt idx="37">
                  <c:v>0.280062222222222</c:v>
                </c:pt>
                <c:pt idx="38">
                  <c:v>0.282452173913043</c:v>
                </c:pt>
                <c:pt idx="39">
                  <c:v>0.284740425531915</c:v>
                </c:pt>
                <c:pt idx="40">
                  <c:v>0.286933333333333</c:v>
                </c:pt>
                <c:pt idx="41">
                  <c:v>0.289036734693877</c:v>
                </c:pt>
                <c:pt idx="42">
                  <c:v>0.291056</c:v>
                </c:pt>
                <c:pt idx="43">
                  <c:v>0.292996078431373</c:v>
                </c:pt>
                <c:pt idx="44">
                  <c:v>0.294861538461538</c:v>
                </c:pt>
                <c:pt idx="45">
                  <c:v>0.296656603773585</c:v>
                </c:pt>
                <c:pt idx="46">
                  <c:v>0.298385185185185</c:v>
                </c:pt>
                <c:pt idx="47">
                  <c:v>0.300050909090909</c:v>
                </c:pt>
                <c:pt idx="48">
                  <c:v>0.301657142857143</c:v>
                </c:pt>
                <c:pt idx="49">
                  <c:v>0.30320701754386</c:v>
                </c:pt>
                <c:pt idx="50">
                  <c:v>0.304703448275862</c:v>
                </c:pt>
                <c:pt idx="51">
                  <c:v>0.306149152542373</c:v>
                </c:pt>
                <c:pt idx="52">
                  <c:v>0.307546666666667</c:v>
                </c:pt>
                <c:pt idx="53">
                  <c:v>0.308898360655738</c:v>
                </c:pt>
                <c:pt idx="54">
                  <c:v>0.310206451612903</c:v>
                </c:pt>
                <c:pt idx="55">
                  <c:v>0.311473015873016</c:v>
                </c:pt>
                <c:pt idx="56">
                  <c:v>0.3127</c:v>
                </c:pt>
                <c:pt idx="57">
                  <c:v>0.313889230769231</c:v>
                </c:pt>
                <c:pt idx="58">
                  <c:v>0.315042424242424</c:v>
                </c:pt>
                <c:pt idx="59">
                  <c:v>0.316161194029851</c:v>
                </c:pt>
                <c:pt idx="60">
                  <c:v>0.317247058823529</c:v>
                </c:pt>
                <c:pt idx="61">
                  <c:v>0.318301449275362</c:v>
                </c:pt>
                <c:pt idx="62">
                  <c:v>0.319325714285714</c:v>
                </c:pt>
                <c:pt idx="63">
                  <c:v>0.320321126760563</c:v>
                </c:pt>
                <c:pt idx="64">
                  <c:v>0.321288888888889</c:v>
                </c:pt>
                <c:pt idx="65">
                  <c:v>0.3236</c:v>
                </c:pt>
                <c:pt idx="66">
                  <c:v>0.325848648648649</c:v>
                </c:pt>
                <c:pt idx="67">
                  <c:v>0.328037333333333</c:v>
                </c:pt>
                <c:pt idx="68">
                  <c:v>0.330168421052632</c:v>
                </c:pt>
                <c:pt idx="69">
                  <c:v>0.332244155844156</c:v>
                </c:pt>
                <c:pt idx="70">
                  <c:v>0.334266666666667</c:v>
                </c:pt>
                <c:pt idx="71">
                  <c:v>0.336237974683544</c:v>
                </c:pt>
                <c:pt idx="72">
                  <c:v>0.33816</c:v>
                </c:pt>
                <c:pt idx="73">
                  <c:v>0.340034567901234</c:v>
                </c:pt>
                <c:pt idx="74">
                  <c:v>0.341863414634146</c:v>
                </c:pt>
                <c:pt idx="75">
                  <c:v>0.343648192771084</c:v>
                </c:pt>
                <c:pt idx="76">
                  <c:v>0.345390476190476</c:v>
                </c:pt>
                <c:pt idx="77">
                  <c:v>0.347091764705882</c:v>
                </c:pt>
                <c:pt idx="78">
                  <c:v>0.348753488372093</c:v>
                </c:pt>
                <c:pt idx="79">
                  <c:v>0.350377011494253</c:v>
                </c:pt>
                <c:pt idx="80">
                  <c:v>0.351963636363636</c:v>
                </c:pt>
                <c:pt idx="81">
                  <c:v>0.353514606741573</c:v>
                </c:pt>
                <c:pt idx="82">
                  <c:v>0.355031111111111</c:v>
                </c:pt>
                <c:pt idx="83">
                  <c:v>0.356514285714286</c:v>
                </c:pt>
                <c:pt idx="84">
                  <c:v>0.357965217391304</c:v>
                </c:pt>
                <c:pt idx="85">
                  <c:v>0.359384946236559</c:v>
                </c:pt>
                <c:pt idx="86">
                  <c:v>0.360774468085106</c:v>
                </c:pt>
                <c:pt idx="87">
                  <c:v>0.362134736842105</c:v>
                </c:pt>
                <c:pt idx="88">
                  <c:v>0.363466666666667</c:v>
                </c:pt>
                <c:pt idx="89">
                  <c:v>0.364771134020619</c:v>
                </c:pt>
                <c:pt idx="90">
                  <c:v>0.366048979591837</c:v>
                </c:pt>
                <c:pt idx="91">
                  <c:v>0.36730101010101</c:v>
                </c:pt>
                <c:pt idx="92">
                  <c:v>0.368528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Sheet1!$G$14</c:f>
              <c:strCache>
                <c:ptCount val="1"/>
                <c:pt idx="0">
                  <c:v>Your Average Tax Rate (RHS)</c:v>
                </c:pt>
              </c:strCache>
            </c:strRef>
          </c:tx>
          <c:spPr>
            <a:ln w="38100" cmpd="dbl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Sheet1!$C$15:$C$107</c:f>
              <c:numCache>
                <c:formatCode>General</c:formatCode>
                <c:ptCount val="93"/>
                <c:pt idx="0">
                  <c:v>20000.0</c:v>
                </c:pt>
                <c:pt idx="1">
                  <c:v>22500.0</c:v>
                </c:pt>
                <c:pt idx="2">
                  <c:v>25000.0</c:v>
                </c:pt>
                <c:pt idx="3">
                  <c:v>27500.0</c:v>
                </c:pt>
                <c:pt idx="4">
                  <c:v>30000.0</c:v>
                </c:pt>
                <c:pt idx="5">
                  <c:v>32500.0</c:v>
                </c:pt>
                <c:pt idx="6">
                  <c:v>35000.0</c:v>
                </c:pt>
                <c:pt idx="7">
                  <c:v>37500.0</c:v>
                </c:pt>
                <c:pt idx="8">
                  <c:v>40000.0</c:v>
                </c:pt>
                <c:pt idx="9">
                  <c:v>42500.0</c:v>
                </c:pt>
                <c:pt idx="10">
                  <c:v>45000.0</c:v>
                </c:pt>
                <c:pt idx="11">
                  <c:v>47500.0</c:v>
                </c:pt>
                <c:pt idx="12">
                  <c:v>50000.0</c:v>
                </c:pt>
                <c:pt idx="13">
                  <c:v>52500.0</c:v>
                </c:pt>
                <c:pt idx="14">
                  <c:v>55000.0</c:v>
                </c:pt>
                <c:pt idx="15">
                  <c:v>57500.0</c:v>
                </c:pt>
                <c:pt idx="16">
                  <c:v>60000.0</c:v>
                </c:pt>
                <c:pt idx="17">
                  <c:v>62500.0</c:v>
                </c:pt>
                <c:pt idx="18">
                  <c:v>65000.0</c:v>
                </c:pt>
                <c:pt idx="19">
                  <c:v>67500.0</c:v>
                </c:pt>
                <c:pt idx="20">
                  <c:v>70000.0</c:v>
                </c:pt>
                <c:pt idx="21">
                  <c:v>72500.0</c:v>
                </c:pt>
                <c:pt idx="22">
                  <c:v>75000.0</c:v>
                </c:pt>
                <c:pt idx="23">
                  <c:v>77500.0</c:v>
                </c:pt>
                <c:pt idx="24">
                  <c:v>80000.0</c:v>
                </c:pt>
                <c:pt idx="25">
                  <c:v>82500.0</c:v>
                </c:pt>
                <c:pt idx="26">
                  <c:v>85000.0</c:v>
                </c:pt>
                <c:pt idx="27">
                  <c:v>87500.0</c:v>
                </c:pt>
                <c:pt idx="28">
                  <c:v>90000.0</c:v>
                </c:pt>
                <c:pt idx="29">
                  <c:v>92500.0</c:v>
                </c:pt>
                <c:pt idx="30">
                  <c:v>95000.0</c:v>
                </c:pt>
                <c:pt idx="31">
                  <c:v>97500.0</c:v>
                </c:pt>
                <c:pt idx="32">
                  <c:v>100000.0</c:v>
                </c:pt>
                <c:pt idx="33">
                  <c:v>102500.0</c:v>
                </c:pt>
                <c:pt idx="34">
                  <c:v>105000.0</c:v>
                </c:pt>
                <c:pt idx="35">
                  <c:v>107500.0</c:v>
                </c:pt>
                <c:pt idx="36">
                  <c:v>110000.0</c:v>
                </c:pt>
                <c:pt idx="37">
                  <c:v>112500.0</c:v>
                </c:pt>
                <c:pt idx="38">
                  <c:v>115000.0</c:v>
                </c:pt>
                <c:pt idx="39">
                  <c:v>117500.0</c:v>
                </c:pt>
                <c:pt idx="40">
                  <c:v>120000.0</c:v>
                </c:pt>
                <c:pt idx="41">
                  <c:v>122500.0</c:v>
                </c:pt>
                <c:pt idx="42">
                  <c:v>125000.0</c:v>
                </c:pt>
                <c:pt idx="43">
                  <c:v>127500.0</c:v>
                </c:pt>
                <c:pt idx="44">
                  <c:v>130000.0</c:v>
                </c:pt>
                <c:pt idx="45">
                  <c:v>132500.0</c:v>
                </c:pt>
                <c:pt idx="46">
                  <c:v>135000.0</c:v>
                </c:pt>
                <c:pt idx="47">
                  <c:v>137500.0</c:v>
                </c:pt>
                <c:pt idx="48">
                  <c:v>140000.0</c:v>
                </c:pt>
                <c:pt idx="49">
                  <c:v>142500.0</c:v>
                </c:pt>
                <c:pt idx="50">
                  <c:v>145000.0</c:v>
                </c:pt>
                <c:pt idx="51">
                  <c:v>147500.0</c:v>
                </c:pt>
                <c:pt idx="52">
                  <c:v>150000.0</c:v>
                </c:pt>
                <c:pt idx="53">
                  <c:v>152500.0</c:v>
                </c:pt>
                <c:pt idx="54">
                  <c:v>155000.0</c:v>
                </c:pt>
                <c:pt idx="55">
                  <c:v>157500.0</c:v>
                </c:pt>
                <c:pt idx="56">
                  <c:v>160000.0</c:v>
                </c:pt>
                <c:pt idx="57">
                  <c:v>162500.0</c:v>
                </c:pt>
                <c:pt idx="58">
                  <c:v>165000.0</c:v>
                </c:pt>
                <c:pt idx="59">
                  <c:v>167500.0</c:v>
                </c:pt>
                <c:pt idx="60">
                  <c:v>170000.0</c:v>
                </c:pt>
                <c:pt idx="61">
                  <c:v>172500.0</c:v>
                </c:pt>
                <c:pt idx="62">
                  <c:v>175000.0</c:v>
                </c:pt>
                <c:pt idx="63">
                  <c:v>177500.0</c:v>
                </c:pt>
                <c:pt idx="64">
                  <c:v>180000.0</c:v>
                </c:pt>
                <c:pt idx="65">
                  <c:v>182500.0</c:v>
                </c:pt>
                <c:pt idx="66">
                  <c:v>185000.0</c:v>
                </c:pt>
                <c:pt idx="67">
                  <c:v>187500.0</c:v>
                </c:pt>
                <c:pt idx="68">
                  <c:v>190000.0</c:v>
                </c:pt>
                <c:pt idx="69">
                  <c:v>192500.0</c:v>
                </c:pt>
                <c:pt idx="70">
                  <c:v>195000.0</c:v>
                </c:pt>
                <c:pt idx="71">
                  <c:v>197500.0</c:v>
                </c:pt>
                <c:pt idx="72">
                  <c:v>200000.0</c:v>
                </c:pt>
                <c:pt idx="73">
                  <c:v>202500.0</c:v>
                </c:pt>
                <c:pt idx="74">
                  <c:v>205000.0</c:v>
                </c:pt>
                <c:pt idx="75">
                  <c:v>207500.0</c:v>
                </c:pt>
                <c:pt idx="76">
                  <c:v>210000.0</c:v>
                </c:pt>
                <c:pt idx="77">
                  <c:v>212500.0</c:v>
                </c:pt>
                <c:pt idx="78">
                  <c:v>215000.0</c:v>
                </c:pt>
                <c:pt idx="79">
                  <c:v>217500.0</c:v>
                </c:pt>
                <c:pt idx="80">
                  <c:v>220000.0</c:v>
                </c:pt>
                <c:pt idx="81">
                  <c:v>222500.0</c:v>
                </c:pt>
                <c:pt idx="82">
                  <c:v>225000.0</c:v>
                </c:pt>
                <c:pt idx="83">
                  <c:v>227500.0</c:v>
                </c:pt>
                <c:pt idx="84">
                  <c:v>230000.0</c:v>
                </c:pt>
                <c:pt idx="85">
                  <c:v>232500.0</c:v>
                </c:pt>
                <c:pt idx="86">
                  <c:v>235000.0</c:v>
                </c:pt>
                <c:pt idx="87">
                  <c:v>237500.0</c:v>
                </c:pt>
                <c:pt idx="88">
                  <c:v>240000.0</c:v>
                </c:pt>
                <c:pt idx="89">
                  <c:v>242500.0</c:v>
                </c:pt>
                <c:pt idx="90">
                  <c:v>245000.0</c:v>
                </c:pt>
                <c:pt idx="91">
                  <c:v>247500.0</c:v>
                </c:pt>
                <c:pt idx="92">
                  <c:v>250000.0</c:v>
                </c:pt>
              </c:numCache>
            </c:numRef>
          </c:cat>
          <c:val>
            <c:numRef>
              <c:f>Sheet1!$G$15:$G$107</c:f>
              <c:numCache>
                <c:formatCode>_(* #,##0_);_(* \(#,##0\);_(* "-"??_);_(@_)</c:formatCode>
                <c:ptCount val="93"/>
                <c:pt idx="0">
                  <c:v>0.212291796875</c:v>
                </c:pt>
                <c:pt idx="1">
                  <c:v>0.212291796875</c:v>
                </c:pt>
                <c:pt idx="2">
                  <c:v>0.212291796875</c:v>
                </c:pt>
                <c:pt idx="3">
                  <c:v>0.212291796875</c:v>
                </c:pt>
                <c:pt idx="4">
                  <c:v>0.212291796875</c:v>
                </c:pt>
                <c:pt idx="5">
                  <c:v>0.212291796875</c:v>
                </c:pt>
                <c:pt idx="6">
                  <c:v>0.212291796875</c:v>
                </c:pt>
                <c:pt idx="7">
                  <c:v>0.212291796875</c:v>
                </c:pt>
                <c:pt idx="8">
                  <c:v>0.212291796875</c:v>
                </c:pt>
                <c:pt idx="9">
                  <c:v>0.212291796875</c:v>
                </c:pt>
                <c:pt idx="10">
                  <c:v>0.212291796875</c:v>
                </c:pt>
                <c:pt idx="11">
                  <c:v>0.212291796875</c:v>
                </c:pt>
                <c:pt idx="12">
                  <c:v>0.212291796875</c:v>
                </c:pt>
                <c:pt idx="13">
                  <c:v>0.212291796875</c:v>
                </c:pt>
                <c:pt idx="14">
                  <c:v>0.212291796875</c:v>
                </c:pt>
                <c:pt idx="15">
                  <c:v>0.212291796875</c:v>
                </c:pt>
                <c:pt idx="16">
                  <c:v>0.212291796875</c:v>
                </c:pt>
                <c:pt idx="17">
                  <c:v>0.212291796875</c:v>
                </c:pt>
                <c:pt idx="18">
                  <c:v>0.212291796875</c:v>
                </c:pt>
                <c:pt idx="19">
                  <c:v>0.212291796875</c:v>
                </c:pt>
                <c:pt idx="20">
                  <c:v>0.212291796875</c:v>
                </c:pt>
                <c:pt idx="21">
                  <c:v>0.212291796875</c:v>
                </c:pt>
                <c:pt idx="22">
                  <c:v>0.212291796875</c:v>
                </c:pt>
                <c:pt idx="23">
                  <c:v>0.212291796875</c:v>
                </c:pt>
                <c:pt idx="24">
                  <c:v>0.212291796875</c:v>
                </c:pt>
                <c:pt idx="25">
                  <c:v>0.212291796875</c:v>
                </c:pt>
                <c:pt idx="26">
                  <c:v>0.212291796875</c:v>
                </c:pt>
                <c:pt idx="27">
                  <c:v>0.212291796875</c:v>
                </c:pt>
                <c:pt idx="28">
                  <c:v>0.212291796875</c:v>
                </c:pt>
                <c:pt idx="29">
                  <c:v>0.212291796875</c:v>
                </c:pt>
                <c:pt idx="30">
                  <c:v>0.212291796875</c:v>
                </c:pt>
                <c:pt idx="31">
                  <c:v>0.212291796875</c:v>
                </c:pt>
                <c:pt idx="32">
                  <c:v>0.212291796875</c:v>
                </c:pt>
                <c:pt idx="33">
                  <c:v>0.212291796875</c:v>
                </c:pt>
                <c:pt idx="34">
                  <c:v>0.212291796875</c:v>
                </c:pt>
                <c:pt idx="35">
                  <c:v>0.212291796875</c:v>
                </c:pt>
                <c:pt idx="36">
                  <c:v>0.212291796875</c:v>
                </c:pt>
                <c:pt idx="37">
                  <c:v>0.212291796875</c:v>
                </c:pt>
                <c:pt idx="38">
                  <c:v>0.212291796875</c:v>
                </c:pt>
                <c:pt idx="39">
                  <c:v>0.212291796875</c:v>
                </c:pt>
                <c:pt idx="40">
                  <c:v>0.212291796875</c:v>
                </c:pt>
                <c:pt idx="41">
                  <c:v>0.212291796875</c:v>
                </c:pt>
                <c:pt idx="42">
                  <c:v>0.212291796875</c:v>
                </c:pt>
                <c:pt idx="43">
                  <c:v>0.212291796875</c:v>
                </c:pt>
                <c:pt idx="44">
                  <c:v>0.212291796875</c:v>
                </c:pt>
                <c:pt idx="45">
                  <c:v>0.212291796875</c:v>
                </c:pt>
                <c:pt idx="46">
                  <c:v>0.212291796875</c:v>
                </c:pt>
                <c:pt idx="47">
                  <c:v>0.212291796875</c:v>
                </c:pt>
                <c:pt idx="48">
                  <c:v>0.212291796875</c:v>
                </c:pt>
                <c:pt idx="49">
                  <c:v>0.212291796875</c:v>
                </c:pt>
                <c:pt idx="50">
                  <c:v>0.212291796875</c:v>
                </c:pt>
                <c:pt idx="51">
                  <c:v>0.212291796875</c:v>
                </c:pt>
                <c:pt idx="52">
                  <c:v>0.212291796875</c:v>
                </c:pt>
                <c:pt idx="53">
                  <c:v>0.212291796875</c:v>
                </c:pt>
                <c:pt idx="54">
                  <c:v>0.212291796875</c:v>
                </c:pt>
                <c:pt idx="55">
                  <c:v>0.212291796875</c:v>
                </c:pt>
                <c:pt idx="56">
                  <c:v>0.212291796875</c:v>
                </c:pt>
                <c:pt idx="57">
                  <c:v>0.212291796875</c:v>
                </c:pt>
                <c:pt idx="58">
                  <c:v>0.212291796875</c:v>
                </c:pt>
                <c:pt idx="59">
                  <c:v>0.212291796875</c:v>
                </c:pt>
                <c:pt idx="60">
                  <c:v>0.212291796875</c:v>
                </c:pt>
                <c:pt idx="61">
                  <c:v>0.212291796875</c:v>
                </c:pt>
                <c:pt idx="62">
                  <c:v>0.212291796875</c:v>
                </c:pt>
                <c:pt idx="63">
                  <c:v>0.212291796875</c:v>
                </c:pt>
                <c:pt idx="64">
                  <c:v>0.212291796875</c:v>
                </c:pt>
                <c:pt idx="65">
                  <c:v>0.212291796875</c:v>
                </c:pt>
                <c:pt idx="66">
                  <c:v>0.212291796875</c:v>
                </c:pt>
                <c:pt idx="67">
                  <c:v>0.212291796875</c:v>
                </c:pt>
                <c:pt idx="68">
                  <c:v>0.212291796875</c:v>
                </c:pt>
                <c:pt idx="69">
                  <c:v>0.212291796875</c:v>
                </c:pt>
                <c:pt idx="70">
                  <c:v>0.212291796875</c:v>
                </c:pt>
                <c:pt idx="71">
                  <c:v>0.212291796875</c:v>
                </c:pt>
                <c:pt idx="72">
                  <c:v>0.212291796875</c:v>
                </c:pt>
                <c:pt idx="73">
                  <c:v>0.212291796875</c:v>
                </c:pt>
                <c:pt idx="74">
                  <c:v>0.212291796875</c:v>
                </c:pt>
                <c:pt idx="75">
                  <c:v>0.212291796875</c:v>
                </c:pt>
                <c:pt idx="76">
                  <c:v>0.212291796875</c:v>
                </c:pt>
                <c:pt idx="77">
                  <c:v>0.212291796875</c:v>
                </c:pt>
                <c:pt idx="78">
                  <c:v>0.212291796875</c:v>
                </c:pt>
                <c:pt idx="79">
                  <c:v>0.212291796875</c:v>
                </c:pt>
                <c:pt idx="80">
                  <c:v>0.212291796875</c:v>
                </c:pt>
                <c:pt idx="81">
                  <c:v>0.212291796875</c:v>
                </c:pt>
                <c:pt idx="82">
                  <c:v>0.212291796875</c:v>
                </c:pt>
                <c:pt idx="83">
                  <c:v>0.212291796875</c:v>
                </c:pt>
                <c:pt idx="84">
                  <c:v>0.212291796875</c:v>
                </c:pt>
                <c:pt idx="85">
                  <c:v>0.212291796875</c:v>
                </c:pt>
                <c:pt idx="86">
                  <c:v>0.212291796875</c:v>
                </c:pt>
                <c:pt idx="87">
                  <c:v>0.212291796875</c:v>
                </c:pt>
                <c:pt idx="88">
                  <c:v>0.212291796875</c:v>
                </c:pt>
                <c:pt idx="89">
                  <c:v>0.212291796875</c:v>
                </c:pt>
                <c:pt idx="90">
                  <c:v>0.212291796875</c:v>
                </c:pt>
                <c:pt idx="91">
                  <c:v>0.212291796875</c:v>
                </c:pt>
                <c:pt idx="92">
                  <c:v>0.212291796875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792088"/>
        <c:axId val="1944481768"/>
      </c:lineChart>
      <c:catAx>
        <c:axId val="555392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8000"/>
                    </a:solidFill>
                  </a:defRPr>
                </a:pPr>
                <a:r>
                  <a:rPr lang="en-US">
                    <a:solidFill>
                      <a:srgbClr val="008000"/>
                    </a:solidFill>
                  </a:rPr>
                  <a:t>Taxable Income</a:t>
                </a:r>
              </a:p>
            </c:rich>
          </c:tx>
          <c:layout>
            <c:manualLayout>
              <c:xMode val="edge"/>
              <c:yMode val="edge"/>
              <c:x val="0.437526488838423"/>
              <c:y val="0.93596298630687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rgbClr val="008000"/>
                </a:solidFill>
              </a:defRPr>
            </a:pPr>
            <a:endParaRPr lang="en-US"/>
          </a:p>
        </c:txPr>
        <c:crossAx val="1919338120"/>
        <c:crosses val="autoZero"/>
        <c:auto val="1"/>
        <c:lblAlgn val="ctr"/>
        <c:lblOffset val="100"/>
        <c:tickLblSkip val="8"/>
        <c:noMultiLvlLbl val="0"/>
      </c:catAx>
      <c:valAx>
        <c:axId val="1919338120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953735"/>
                    </a:solidFill>
                  </a:defRPr>
                </a:pPr>
                <a:r>
                  <a:rPr lang="en-US">
                    <a:solidFill>
                      <a:srgbClr val="953735"/>
                    </a:solidFill>
                  </a:rPr>
                  <a:t>Tax Payable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en-US"/>
          </a:p>
        </c:txPr>
        <c:crossAx val="555392280"/>
        <c:crosses val="autoZero"/>
        <c:crossBetween val="between"/>
      </c:valAx>
      <c:valAx>
        <c:axId val="1944481768"/>
        <c:scaling>
          <c:orientation val="minMax"/>
          <c:max val="0.5"/>
          <c:min val="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Tax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712792088"/>
        <c:crosses val="max"/>
        <c:crossBetween val="between"/>
      </c:valAx>
      <c:catAx>
        <c:axId val="171279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4481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4251236037356"/>
          <c:y val="0.588234387712334"/>
          <c:w val="0.33752923596414"/>
          <c:h val="0.185938799249615"/>
        </c:manualLayout>
      </c:layout>
      <c:overlay val="0"/>
      <c:spPr>
        <a:solidFill>
          <a:schemeClr val="bg1">
            <a:lumMod val="95000"/>
            <a:alpha val="72000"/>
          </a:schemeClr>
        </a:solidFill>
      </c:spPr>
      <c:txPr>
        <a:bodyPr/>
        <a:lstStyle/>
        <a:p>
          <a:pPr>
            <a:defRPr sz="900"/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Where your taxes go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703358702718"/>
          <c:y val="0.0993637327210459"/>
          <c:w val="0.505754084221368"/>
          <c:h val="0.7927578009256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Sheet1!$C$170:$C$180</c:f>
              <c:strCache>
                <c:ptCount val="11"/>
                <c:pt idx="0">
                  <c:v>Health</c:v>
                </c:pt>
                <c:pt idx="1">
                  <c:v>Welfare - Aged</c:v>
                </c:pt>
                <c:pt idx="2">
                  <c:v>Welfare - Disability &amp; Unemployed</c:v>
                </c:pt>
                <c:pt idx="3">
                  <c:v>Defence</c:v>
                </c:pt>
                <c:pt idx="4">
                  <c:v>Education</c:v>
                </c:pt>
                <c:pt idx="5">
                  <c:v>Public Services</c:v>
                </c:pt>
                <c:pt idx="6">
                  <c:v>Welfare - Families</c:v>
                </c:pt>
                <c:pt idx="7">
                  <c:v>Interest on Govt. Debt</c:v>
                </c:pt>
                <c:pt idx="8">
                  <c:v>Housing &amp; Community</c:v>
                </c:pt>
                <c:pt idx="9">
                  <c:v>Foreign affairs &amp; economic aid</c:v>
                </c:pt>
                <c:pt idx="10">
                  <c:v>Other</c:v>
                </c:pt>
              </c:strCache>
            </c:strRef>
          </c:cat>
          <c:val>
            <c:numRef>
              <c:f>Sheet1!$D$170:$D$180</c:f>
              <c:numCache>
                <c:formatCode>_(* #,##0_);_(* \(#,##0\);_(* "-"??_);_(@_)</c:formatCode>
                <c:ptCount val="11"/>
                <c:pt idx="0">
                  <c:v>2412.99348</c:v>
                </c:pt>
                <c:pt idx="1">
                  <c:v>2063.8159325</c:v>
                </c:pt>
                <c:pt idx="2">
                  <c:v>1588.2823075</c:v>
                </c:pt>
                <c:pt idx="3">
                  <c:v>1115.4660175</c:v>
                </c:pt>
                <c:pt idx="4">
                  <c:v>1111.390015</c:v>
                </c:pt>
                <c:pt idx="5">
                  <c:v>1050.2499775</c:v>
                </c:pt>
                <c:pt idx="6">
                  <c:v>808.4071624999999</c:v>
                </c:pt>
                <c:pt idx="7">
                  <c:v>502.7069749999999</c:v>
                </c:pt>
                <c:pt idx="8">
                  <c:v>313.8521924999999</c:v>
                </c:pt>
                <c:pt idx="9">
                  <c:v>226.8974725</c:v>
                </c:pt>
                <c:pt idx="10">
                  <c:v>2392.613467499997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006856"/>
        <c:axId val="555296968"/>
      </c:barChart>
      <c:catAx>
        <c:axId val="5540068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n-US"/>
          </a:p>
        </c:txPr>
        <c:crossAx val="555296968"/>
        <c:crosses val="autoZero"/>
        <c:auto val="1"/>
        <c:lblAlgn val="ctr"/>
        <c:lblOffset val="100"/>
        <c:noMultiLvlLbl val="0"/>
      </c:catAx>
      <c:valAx>
        <c:axId val="555296968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54006856"/>
        <c:crosses val="autoZero"/>
        <c:crossBetween val="between"/>
        <c:majorUnit val="5000.0"/>
      </c:valAx>
      <c:spPr>
        <a:solidFill>
          <a:srgbClr val="FFF1EF"/>
        </a:solidFill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8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58615</xdr:colOff>
      <xdr:row>8</xdr:row>
      <xdr:rowOff>39076</xdr:rowOff>
    </xdr:from>
    <xdr:to>
      <xdr:col>17</xdr:col>
      <xdr:colOff>658651</xdr:colOff>
      <xdr:row>197</xdr:row>
      <xdr:rowOff>81238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58615</xdr:colOff>
      <xdr:row>180</xdr:row>
      <xdr:rowOff>137488</xdr:rowOff>
    </xdr:from>
    <xdr:to>
      <xdr:col>6</xdr:col>
      <xdr:colOff>97692</xdr:colOff>
      <xdr:row>196</xdr:row>
      <xdr:rowOff>78153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80"/>
  <sheetViews>
    <sheetView showGridLines="0" showRowColHeaders="0" tabSelected="1" topLeftCell="A2" zoomScale="130" zoomScaleNormal="130" zoomScalePageLayoutView="130" workbookViewId="0">
      <selection activeCell="D3" sqref="D3"/>
    </sheetView>
  </sheetViews>
  <sheetFormatPr baseColWidth="10" defaultRowHeight="19" x14ac:dyDescent="0"/>
  <cols>
    <col min="1" max="2" width="10.83203125" style="1"/>
    <col min="3" max="3" width="17.83203125" style="1" bestFit="1" customWidth="1"/>
    <col min="4" max="4" width="12.33203125" style="4" bestFit="1" customWidth="1"/>
    <col min="5" max="6" width="10.83203125" style="1" hidden="1" customWidth="1"/>
    <col min="7" max="7" width="6.1640625" style="1" customWidth="1"/>
    <col min="8" max="8" width="7.33203125" style="4" customWidth="1"/>
    <col min="9" max="9" width="7.83203125" style="4" customWidth="1"/>
    <col min="10" max="10" width="9.83203125" style="1" customWidth="1"/>
    <col min="11" max="11" width="10.83203125" style="1"/>
    <col min="12" max="12" width="10.83203125" style="2"/>
    <col min="13" max="13" width="10.83203125" style="3"/>
    <col min="14" max="14" width="0" style="2" hidden="1" customWidth="1"/>
    <col min="15" max="17" width="0" style="1" hidden="1" customWidth="1"/>
    <col min="18" max="16384" width="10.83203125" style="1"/>
  </cols>
  <sheetData>
    <row r="2" spans="3:16">
      <c r="C2" s="13"/>
      <c r="D2" s="14"/>
      <c r="E2" s="13"/>
      <c r="F2" s="13"/>
      <c r="G2" s="13"/>
      <c r="H2" s="14"/>
      <c r="I2" s="14"/>
      <c r="J2" s="13"/>
    </row>
    <row r="3" spans="3:16" ht="17" customHeight="1">
      <c r="C3" s="29" t="s">
        <v>0</v>
      </c>
      <c r="D3" s="35">
        <v>64000</v>
      </c>
      <c r="E3" s="13"/>
      <c r="F3" s="13"/>
      <c r="G3" s="13"/>
      <c r="H3" s="10" t="s">
        <v>2</v>
      </c>
      <c r="I3" s="11" t="s">
        <v>3</v>
      </c>
      <c r="J3" s="12" t="s">
        <v>1</v>
      </c>
      <c r="L3" s="2" t="s">
        <v>15</v>
      </c>
      <c r="O3" s="1" t="s">
        <v>5</v>
      </c>
    </row>
    <row r="4" spans="3:16" ht="17" customHeight="1">
      <c r="C4" s="13"/>
      <c r="D4" s="14"/>
      <c r="E4" s="13"/>
      <c r="F4" s="13"/>
      <c r="G4" s="13"/>
      <c r="H4" s="19">
        <v>0</v>
      </c>
      <c r="I4" s="20">
        <v>18200</v>
      </c>
      <c r="J4" s="21">
        <v>0</v>
      </c>
      <c r="L4" s="2">
        <v>0</v>
      </c>
      <c r="M4" s="3">
        <f>MAX(0,($D$3-H4)*J4)</f>
        <v>0</v>
      </c>
      <c r="O4" s="1" t="s">
        <v>16</v>
      </c>
    </row>
    <row r="5" spans="3:16" ht="17" customHeight="1">
      <c r="C5" s="25" t="s">
        <v>10</v>
      </c>
      <c r="D5" s="26">
        <f>M9</f>
        <v>12346.674999999999</v>
      </c>
      <c r="E5" s="13"/>
      <c r="F5" s="13"/>
      <c r="G5" s="13"/>
      <c r="H5" s="19">
        <f>I4+1</f>
        <v>18201</v>
      </c>
      <c r="I5" s="20">
        <v>37000</v>
      </c>
      <c r="J5" s="21">
        <v>0.19</v>
      </c>
      <c r="L5" s="5">
        <f>J5-J4</f>
        <v>0.19</v>
      </c>
      <c r="M5" s="3">
        <f>MAX(0,($D$3-H5)*L5)</f>
        <v>8701.81</v>
      </c>
      <c r="O5" s="1" t="s">
        <v>17</v>
      </c>
      <c r="P5" s="1">
        <f>(D3-21335)*10%</f>
        <v>4266.5</v>
      </c>
    </row>
    <row r="6" spans="3:16" ht="17" customHeight="1">
      <c r="C6" s="33" t="s">
        <v>5</v>
      </c>
      <c r="D6" s="28">
        <f>IF(D3&gt;26668,(D3*2%),(MAX(0,P5)))</f>
        <v>1280</v>
      </c>
      <c r="E6" s="13"/>
      <c r="F6" s="13"/>
      <c r="G6" s="13"/>
      <c r="H6" s="19">
        <f t="shared" ref="H6:H8" si="0">I5+1</f>
        <v>37001</v>
      </c>
      <c r="I6" s="20">
        <v>87000</v>
      </c>
      <c r="J6" s="21">
        <v>0.32500000000000001</v>
      </c>
      <c r="L6" s="5">
        <f>J6-J5</f>
        <v>0.13500000000000001</v>
      </c>
      <c r="M6" s="3">
        <f t="shared" ref="M6:M8" si="1">MAX(0,($D$3-H6)*L6)</f>
        <v>3644.8650000000002</v>
      </c>
    </row>
    <row r="7" spans="3:16" ht="17" customHeight="1">
      <c r="C7" s="27" t="s">
        <v>11</v>
      </c>
      <c r="D7" s="28">
        <f>IF(D3&gt;180000,(D3-180000)*2%,0)</f>
        <v>0</v>
      </c>
      <c r="E7" s="13"/>
      <c r="F7" s="13"/>
      <c r="G7" s="13"/>
      <c r="H7" s="19">
        <f t="shared" si="0"/>
        <v>87001</v>
      </c>
      <c r="I7" s="20">
        <v>180000</v>
      </c>
      <c r="J7" s="21">
        <v>0.37</v>
      </c>
      <c r="L7" s="5">
        <f t="shared" ref="L7:L8" si="2">J7-J6</f>
        <v>4.4999999999999984E-2</v>
      </c>
      <c r="M7" s="3">
        <f t="shared" si="1"/>
        <v>0</v>
      </c>
    </row>
    <row r="8" spans="3:16" ht="17" customHeight="1">
      <c r="C8" s="27" t="s">
        <v>12</v>
      </c>
      <c r="D8" s="28">
        <f>-P11</f>
        <v>-40</v>
      </c>
      <c r="E8" s="13"/>
      <c r="F8" s="13"/>
      <c r="G8" s="13"/>
      <c r="H8" s="22">
        <f t="shared" si="0"/>
        <v>180001</v>
      </c>
      <c r="I8" s="23" t="s">
        <v>4</v>
      </c>
      <c r="J8" s="24">
        <v>0.45</v>
      </c>
      <c r="L8" s="5">
        <f t="shared" si="2"/>
        <v>8.0000000000000016E-2</v>
      </c>
      <c r="M8" s="3">
        <f t="shared" si="1"/>
        <v>0</v>
      </c>
      <c r="O8" s="1" t="s">
        <v>6</v>
      </c>
    </row>
    <row r="9" spans="3:16" ht="17" customHeight="1">
      <c r="C9" s="30" t="s">
        <v>13</v>
      </c>
      <c r="D9" s="36">
        <f>SUM(D5:D8)</f>
        <v>13586.674999999999</v>
      </c>
      <c r="E9" s="13"/>
      <c r="F9" s="13"/>
      <c r="G9" s="13"/>
      <c r="H9" s="14"/>
      <c r="I9" s="14"/>
      <c r="J9" s="15"/>
      <c r="M9" s="3">
        <f>SUM(M4:M8)</f>
        <v>12346.674999999999</v>
      </c>
    </row>
    <row r="10" spans="3:16" ht="17" customHeight="1">
      <c r="C10" s="31" t="s">
        <v>19</v>
      </c>
      <c r="D10" s="32">
        <f>D9/D3</f>
        <v>0.21229179687499999</v>
      </c>
      <c r="E10" s="13"/>
      <c r="F10" s="13"/>
      <c r="G10" s="13"/>
      <c r="H10" s="16"/>
      <c r="I10" s="16"/>
      <c r="J10" s="17"/>
      <c r="O10" s="1" t="s">
        <v>18</v>
      </c>
      <c r="P10" s="1">
        <f>MIN(IF(D3&lt;66667,(445-((D3-37000)*1.5%)),0),445)</f>
        <v>40</v>
      </c>
    </row>
    <row r="11" spans="3:16" ht="17" customHeight="1">
      <c r="C11" s="13"/>
      <c r="D11" s="14"/>
      <c r="E11" s="13"/>
      <c r="F11" s="13"/>
      <c r="G11" s="13"/>
      <c r="H11" s="16" t="s">
        <v>5</v>
      </c>
      <c r="I11" s="16">
        <v>0.02</v>
      </c>
      <c r="J11" s="18"/>
      <c r="P11" s="7">
        <f>MIN(P10,D5)</f>
        <v>40</v>
      </c>
    </row>
    <row r="12" spans="3:16" ht="17" customHeight="1">
      <c r="C12" s="34" t="s">
        <v>14</v>
      </c>
      <c r="D12" s="37">
        <f>D3-D9</f>
        <v>50413.324999999997</v>
      </c>
      <c r="E12" s="13"/>
      <c r="F12" s="13"/>
      <c r="G12" s="13"/>
      <c r="H12" s="16" t="s">
        <v>8</v>
      </c>
      <c r="I12" s="16" t="s">
        <v>9</v>
      </c>
      <c r="J12" s="18"/>
    </row>
    <row r="13" spans="3:16" hidden="1">
      <c r="H13" s="3" t="s">
        <v>7</v>
      </c>
      <c r="I13" s="3"/>
      <c r="J13" s="2"/>
    </row>
    <row r="14" spans="3:16" hidden="1">
      <c r="D14" s="4" t="s">
        <v>23</v>
      </c>
      <c r="E14" s="1" t="s">
        <v>21</v>
      </c>
      <c r="F14" s="1" t="s">
        <v>22</v>
      </c>
      <c r="G14" s="1" t="s">
        <v>20</v>
      </c>
    </row>
    <row r="15" spans="3:16" hidden="1">
      <c r="C15" s="1">
        <v>20000</v>
      </c>
      <c r="D15" s="4">
        <v>0</v>
      </c>
      <c r="E15" s="1">
        <v>0</v>
      </c>
      <c r="F15" s="6">
        <f>D15/C15</f>
        <v>0</v>
      </c>
      <c r="G15" s="7">
        <f>D10</f>
        <v>0.21229179687499999</v>
      </c>
    </row>
    <row r="16" spans="3:16" hidden="1">
      <c r="C16" s="1">
        <f t="shared" ref="C16:C28" si="3">C15+2500</f>
        <v>22500</v>
      </c>
      <c r="D16" s="4">
        <v>488</v>
      </c>
      <c r="E16" s="6">
        <f>(D16-D15)/2500</f>
        <v>0.19520000000000001</v>
      </c>
      <c r="F16" s="6">
        <f t="shared" ref="F16" si="4">D16/C16</f>
        <v>2.1688888888888889E-2</v>
      </c>
      <c r="G16" s="7">
        <f>G15</f>
        <v>0.21229179687499999</v>
      </c>
    </row>
    <row r="17" spans="3:7" hidden="1">
      <c r="C17" s="1">
        <f t="shared" si="3"/>
        <v>25000</v>
      </c>
      <c r="D17" s="4">
        <v>1213</v>
      </c>
      <c r="E17" s="6">
        <f>(D17-D16)/2500</f>
        <v>0.28999999999999998</v>
      </c>
      <c r="F17" s="6">
        <f t="shared" ref="F17:F21" si="5">D17/C17</f>
        <v>4.8520000000000001E-2</v>
      </c>
      <c r="G17" s="7">
        <f t="shared" ref="G17:G21" si="6">G16</f>
        <v>0.21229179687499999</v>
      </c>
    </row>
    <row r="18" spans="3:7" hidden="1">
      <c r="C18" s="1">
        <f t="shared" si="3"/>
        <v>27500</v>
      </c>
      <c r="D18" s="4">
        <v>1872</v>
      </c>
      <c r="E18" s="6">
        <f t="shared" ref="E18:E81" si="7">(D18-D17)/2500</f>
        <v>0.2636</v>
      </c>
      <c r="F18" s="6">
        <f t="shared" si="5"/>
        <v>6.8072727272727271E-2</v>
      </c>
      <c r="G18" s="7">
        <f t="shared" si="6"/>
        <v>0.21229179687499999</v>
      </c>
    </row>
    <row r="19" spans="3:7" hidden="1">
      <c r="C19" s="1">
        <f t="shared" si="3"/>
        <v>30000</v>
      </c>
      <c r="D19" s="4">
        <v>2397</v>
      </c>
      <c r="E19" s="6">
        <f t="shared" si="7"/>
        <v>0.21</v>
      </c>
      <c r="F19" s="6">
        <f t="shared" si="5"/>
        <v>7.9899999999999999E-2</v>
      </c>
      <c r="G19" s="7">
        <f t="shared" si="6"/>
        <v>0.21229179687499999</v>
      </c>
    </row>
    <row r="20" spans="3:7" hidden="1">
      <c r="C20" s="1">
        <f t="shared" si="3"/>
        <v>32500</v>
      </c>
      <c r="D20" s="4">
        <v>2922</v>
      </c>
      <c r="E20" s="6">
        <f t="shared" si="7"/>
        <v>0.21</v>
      </c>
      <c r="F20" s="6">
        <f t="shared" si="5"/>
        <v>8.9907692307692313E-2</v>
      </c>
      <c r="G20" s="7">
        <f t="shared" si="6"/>
        <v>0.21229179687499999</v>
      </c>
    </row>
    <row r="21" spans="3:7" hidden="1">
      <c r="C21" s="1">
        <f t="shared" si="3"/>
        <v>35000</v>
      </c>
      <c r="D21" s="4">
        <v>3447</v>
      </c>
      <c r="E21" s="6">
        <f t="shared" si="7"/>
        <v>0.21</v>
      </c>
      <c r="F21" s="6">
        <f t="shared" si="5"/>
        <v>9.8485714285714288E-2</v>
      </c>
      <c r="G21" s="7">
        <f t="shared" si="6"/>
        <v>0.21229179687499999</v>
      </c>
    </row>
    <row r="22" spans="3:7" hidden="1">
      <c r="C22" s="1">
        <f t="shared" si="3"/>
        <v>37500</v>
      </c>
      <c r="D22" s="4">
        <v>4141</v>
      </c>
      <c r="E22" s="6">
        <f t="shared" si="7"/>
        <v>0.27760000000000001</v>
      </c>
      <c r="F22" s="6">
        <f t="shared" ref="F22:F28" si="8">D22/C22</f>
        <v>0.11042666666666667</v>
      </c>
      <c r="G22" s="7">
        <f t="shared" ref="G22:G28" si="9">G21</f>
        <v>0.21229179687499999</v>
      </c>
    </row>
    <row r="23" spans="3:7" hidden="1">
      <c r="C23" s="1">
        <f t="shared" si="3"/>
        <v>40000</v>
      </c>
      <c r="D23" s="4">
        <v>4947</v>
      </c>
      <c r="E23" s="6">
        <f t="shared" si="7"/>
        <v>0.32240000000000002</v>
      </c>
      <c r="F23" s="6">
        <f t="shared" si="8"/>
        <v>0.12367499999999999</v>
      </c>
      <c r="G23" s="7">
        <f t="shared" si="9"/>
        <v>0.21229179687499999</v>
      </c>
    </row>
    <row r="24" spans="3:7" hidden="1">
      <c r="C24" s="1">
        <f t="shared" si="3"/>
        <v>42500</v>
      </c>
      <c r="D24" s="4">
        <v>5847</v>
      </c>
      <c r="E24" s="6">
        <f t="shared" si="7"/>
        <v>0.36</v>
      </c>
      <c r="F24" s="6">
        <f t="shared" si="8"/>
        <v>0.1375764705882353</v>
      </c>
      <c r="G24" s="7">
        <f t="shared" si="9"/>
        <v>0.21229179687499999</v>
      </c>
    </row>
    <row r="25" spans="3:7" hidden="1">
      <c r="C25" s="1">
        <f t="shared" si="3"/>
        <v>45000</v>
      </c>
      <c r="D25" s="4">
        <v>6747</v>
      </c>
      <c r="E25" s="6">
        <f t="shared" si="7"/>
        <v>0.36</v>
      </c>
      <c r="F25" s="6">
        <f t="shared" si="8"/>
        <v>0.14993333333333334</v>
      </c>
      <c r="G25" s="7">
        <f t="shared" si="9"/>
        <v>0.21229179687499999</v>
      </c>
    </row>
    <row r="26" spans="3:7" hidden="1">
      <c r="C26" s="1">
        <f t="shared" si="3"/>
        <v>47500</v>
      </c>
      <c r="D26" s="4">
        <v>7647</v>
      </c>
      <c r="E26" s="6">
        <f t="shared" si="7"/>
        <v>0.36</v>
      </c>
      <c r="F26" s="6">
        <f t="shared" si="8"/>
        <v>0.16098947368421052</v>
      </c>
      <c r="G26" s="7">
        <f t="shared" si="9"/>
        <v>0.21229179687499999</v>
      </c>
    </row>
    <row r="27" spans="3:7" hidden="1">
      <c r="C27" s="1">
        <f t="shared" si="3"/>
        <v>50000</v>
      </c>
      <c r="D27" s="4">
        <v>8547</v>
      </c>
      <c r="E27" s="6">
        <f t="shared" si="7"/>
        <v>0.36</v>
      </c>
      <c r="F27" s="6">
        <f t="shared" si="8"/>
        <v>0.17094000000000001</v>
      </c>
      <c r="G27" s="7">
        <f t="shared" si="9"/>
        <v>0.21229179687499999</v>
      </c>
    </row>
    <row r="28" spans="3:7" hidden="1">
      <c r="C28" s="1">
        <f t="shared" si="3"/>
        <v>52500</v>
      </c>
      <c r="D28" s="4">
        <v>9447</v>
      </c>
      <c r="E28" s="6">
        <f t="shared" si="7"/>
        <v>0.36</v>
      </c>
      <c r="F28" s="6">
        <f t="shared" si="8"/>
        <v>0.17994285714285715</v>
      </c>
      <c r="G28" s="7">
        <f t="shared" si="9"/>
        <v>0.21229179687499999</v>
      </c>
    </row>
    <row r="29" spans="3:7" hidden="1">
      <c r="C29" s="1">
        <f t="shared" ref="C29:C50" si="10">C28+2500</f>
        <v>55000</v>
      </c>
      <c r="D29" s="4">
        <v>10347</v>
      </c>
      <c r="E29" s="6">
        <f t="shared" si="7"/>
        <v>0.36</v>
      </c>
      <c r="F29" s="6">
        <f t="shared" ref="F29:F50" si="11">D29/C29</f>
        <v>0.18812727272727273</v>
      </c>
      <c r="G29" s="7">
        <f t="shared" ref="G29:G50" si="12">G28</f>
        <v>0.21229179687499999</v>
      </c>
    </row>
    <row r="30" spans="3:7" hidden="1">
      <c r="C30" s="1">
        <f t="shared" si="10"/>
        <v>57500</v>
      </c>
      <c r="D30" s="4">
        <v>11247</v>
      </c>
      <c r="E30" s="6">
        <f t="shared" si="7"/>
        <v>0.36</v>
      </c>
      <c r="F30" s="6">
        <f t="shared" si="11"/>
        <v>0.1956</v>
      </c>
      <c r="G30" s="7">
        <f t="shared" si="12"/>
        <v>0.21229179687499999</v>
      </c>
    </row>
    <row r="31" spans="3:7" hidden="1">
      <c r="C31" s="1">
        <f t="shared" si="10"/>
        <v>60000</v>
      </c>
      <c r="D31" s="4">
        <v>12147</v>
      </c>
      <c r="E31" s="6">
        <f t="shared" si="7"/>
        <v>0.36</v>
      </c>
      <c r="F31" s="6">
        <f t="shared" si="11"/>
        <v>0.20244999999999999</v>
      </c>
      <c r="G31" s="7">
        <f t="shared" si="12"/>
        <v>0.21229179687499999</v>
      </c>
    </row>
    <row r="32" spans="3:7" hidden="1">
      <c r="C32" s="1">
        <f t="shared" si="10"/>
        <v>62500</v>
      </c>
      <c r="D32" s="4">
        <v>13047</v>
      </c>
      <c r="E32" s="6">
        <f t="shared" si="7"/>
        <v>0.36</v>
      </c>
      <c r="F32" s="6">
        <f t="shared" si="11"/>
        <v>0.20875199999999999</v>
      </c>
      <c r="G32" s="7">
        <f t="shared" si="12"/>
        <v>0.21229179687499999</v>
      </c>
    </row>
    <row r="33" spans="3:7" hidden="1">
      <c r="C33" s="1">
        <f t="shared" si="10"/>
        <v>65000</v>
      </c>
      <c r="D33" s="4">
        <v>13947</v>
      </c>
      <c r="E33" s="6">
        <f t="shared" si="7"/>
        <v>0.36</v>
      </c>
      <c r="F33" s="6">
        <f t="shared" si="11"/>
        <v>0.21456923076923076</v>
      </c>
      <c r="G33" s="7">
        <f t="shared" si="12"/>
        <v>0.21229179687499999</v>
      </c>
    </row>
    <row r="34" spans="3:7" hidden="1">
      <c r="C34" s="1">
        <f t="shared" si="10"/>
        <v>67500</v>
      </c>
      <c r="D34" s="4">
        <v>14834</v>
      </c>
      <c r="E34" s="6">
        <f t="shared" si="7"/>
        <v>0.3548</v>
      </c>
      <c r="F34" s="6">
        <f t="shared" si="11"/>
        <v>0.21976296296296297</v>
      </c>
      <c r="G34" s="7">
        <f t="shared" si="12"/>
        <v>0.21229179687499999</v>
      </c>
    </row>
    <row r="35" spans="3:7" hidden="1">
      <c r="C35" s="1">
        <f t="shared" si="10"/>
        <v>70000</v>
      </c>
      <c r="D35" s="4">
        <v>15697</v>
      </c>
      <c r="E35" s="6">
        <f t="shared" si="7"/>
        <v>0.34520000000000001</v>
      </c>
      <c r="F35" s="6">
        <f t="shared" si="11"/>
        <v>0.22424285714285713</v>
      </c>
      <c r="G35" s="7">
        <f t="shared" si="12"/>
        <v>0.21229179687499999</v>
      </c>
    </row>
    <row r="36" spans="3:7" hidden="1">
      <c r="C36" s="1">
        <f t="shared" si="10"/>
        <v>72500</v>
      </c>
      <c r="D36" s="4">
        <v>16559</v>
      </c>
      <c r="E36" s="6">
        <f t="shared" si="7"/>
        <v>0.3448</v>
      </c>
      <c r="F36" s="6">
        <f t="shared" si="11"/>
        <v>0.22839999999999999</v>
      </c>
      <c r="G36" s="7">
        <f t="shared" si="12"/>
        <v>0.21229179687499999</v>
      </c>
    </row>
    <row r="37" spans="3:7" hidden="1">
      <c r="C37" s="1">
        <f t="shared" si="10"/>
        <v>75000</v>
      </c>
      <c r="D37" s="4">
        <v>17422</v>
      </c>
      <c r="E37" s="6">
        <f t="shared" si="7"/>
        <v>0.34520000000000001</v>
      </c>
      <c r="F37" s="6">
        <f t="shared" si="11"/>
        <v>0.23229333333333332</v>
      </c>
      <c r="G37" s="7">
        <f t="shared" si="12"/>
        <v>0.21229179687499999</v>
      </c>
    </row>
    <row r="38" spans="3:7" hidden="1">
      <c r="C38" s="1">
        <f t="shared" si="10"/>
        <v>77500</v>
      </c>
      <c r="D38" s="4">
        <v>18284</v>
      </c>
      <c r="E38" s="6">
        <f t="shared" si="7"/>
        <v>0.3448</v>
      </c>
      <c r="F38" s="6">
        <f t="shared" si="11"/>
        <v>0.23592258064516128</v>
      </c>
      <c r="G38" s="7">
        <f t="shared" si="12"/>
        <v>0.21229179687499999</v>
      </c>
    </row>
    <row r="39" spans="3:7" hidden="1">
      <c r="C39" s="1">
        <f t="shared" si="10"/>
        <v>80000</v>
      </c>
      <c r="D39" s="4">
        <v>19147</v>
      </c>
      <c r="E39" s="6">
        <f t="shared" si="7"/>
        <v>0.34520000000000001</v>
      </c>
      <c r="F39" s="6">
        <f t="shared" si="11"/>
        <v>0.23933750000000001</v>
      </c>
      <c r="G39" s="7">
        <f t="shared" si="12"/>
        <v>0.21229179687499999</v>
      </c>
    </row>
    <row r="40" spans="3:7" hidden="1">
      <c r="C40" s="1">
        <f t="shared" si="10"/>
        <v>82500</v>
      </c>
      <c r="D40" s="4">
        <v>20009</v>
      </c>
      <c r="E40" s="6">
        <f t="shared" si="7"/>
        <v>0.3448</v>
      </c>
      <c r="F40" s="6">
        <f t="shared" si="11"/>
        <v>0.24253333333333332</v>
      </c>
      <c r="G40" s="7">
        <f t="shared" si="12"/>
        <v>0.21229179687499999</v>
      </c>
    </row>
    <row r="41" spans="3:7" hidden="1">
      <c r="C41" s="1">
        <f t="shared" si="10"/>
        <v>85000</v>
      </c>
      <c r="D41" s="4">
        <v>20872</v>
      </c>
      <c r="E41" s="6">
        <f t="shared" si="7"/>
        <v>0.34520000000000001</v>
      </c>
      <c r="F41" s="6">
        <f t="shared" si="11"/>
        <v>0.24555294117647058</v>
      </c>
      <c r="G41" s="7">
        <f t="shared" si="12"/>
        <v>0.21229179687499999</v>
      </c>
    </row>
    <row r="42" spans="3:7" hidden="1">
      <c r="C42" s="1">
        <f t="shared" si="10"/>
        <v>87500</v>
      </c>
      <c r="D42" s="4">
        <v>21784</v>
      </c>
      <c r="E42" s="6">
        <f t="shared" si="7"/>
        <v>0.36480000000000001</v>
      </c>
      <c r="F42" s="6">
        <f t="shared" si="11"/>
        <v>0.24895999999999999</v>
      </c>
      <c r="G42" s="7">
        <f t="shared" si="12"/>
        <v>0.21229179687499999</v>
      </c>
    </row>
    <row r="43" spans="3:7" hidden="1">
      <c r="C43" s="1">
        <f t="shared" si="10"/>
        <v>90000</v>
      </c>
      <c r="D43" s="4">
        <v>22732</v>
      </c>
      <c r="E43" s="6">
        <f>(D43-D42)/2500</f>
        <v>0.37919999999999998</v>
      </c>
      <c r="F43" s="6">
        <f t="shared" si="11"/>
        <v>0.25257777777777779</v>
      </c>
      <c r="G43" s="7">
        <f t="shared" si="12"/>
        <v>0.21229179687499999</v>
      </c>
    </row>
    <row r="44" spans="3:7" hidden="1">
      <c r="C44" s="1">
        <f t="shared" si="10"/>
        <v>92500</v>
      </c>
      <c r="D44" s="4">
        <f>(C44-C43)*39%+D43</f>
        <v>23707</v>
      </c>
      <c r="E44" s="6">
        <f t="shared" si="7"/>
        <v>0.39</v>
      </c>
      <c r="F44" s="6">
        <f t="shared" si="11"/>
        <v>0.25629189189189189</v>
      </c>
      <c r="G44" s="7">
        <f t="shared" si="12"/>
        <v>0.21229179687499999</v>
      </c>
    </row>
    <row r="45" spans="3:7" hidden="1">
      <c r="C45" s="1">
        <f t="shared" si="10"/>
        <v>95000</v>
      </c>
      <c r="D45" s="4">
        <f t="shared" ref="D45:D50" si="13">(C45-C44)*39%+D44</f>
        <v>24682</v>
      </c>
      <c r="E45" s="6">
        <f t="shared" si="7"/>
        <v>0.39</v>
      </c>
      <c r="F45" s="6">
        <f t="shared" si="11"/>
        <v>0.25981052631578949</v>
      </c>
      <c r="G45" s="7">
        <f t="shared" si="12"/>
        <v>0.21229179687499999</v>
      </c>
    </row>
    <row r="46" spans="3:7" hidden="1">
      <c r="C46" s="1">
        <f t="shared" si="10"/>
        <v>97500</v>
      </c>
      <c r="D46" s="4">
        <f t="shared" si="13"/>
        <v>25657</v>
      </c>
      <c r="E46" s="6">
        <f t="shared" si="7"/>
        <v>0.39</v>
      </c>
      <c r="F46" s="6">
        <f t="shared" si="11"/>
        <v>0.26314871794871797</v>
      </c>
      <c r="G46" s="7">
        <f t="shared" si="12"/>
        <v>0.21229179687499999</v>
      </c>
    </row>
    <row r="47" spans="3:7" hidden="1">
      <c r="C47" s="1">
        <f t="shared" si="10"/>
        <v>100000</v>
      </c>
      <c r="D47" s="4">
        <f t="shared" si="13"/>
        <v>26632</v>
      </c>
      <c r="E47" s="6">
        <f t="shared" si="7"/>
        <v>0.39</v>
      </c>
      <c r="F47" s="6">
        <f t="shared" si="11"/>
        <v>0.26632</v>
      </c>
      <c r="G47" s="7">
        <f t="shared" si="12"/>
        <v>0.21229179687499999</v>
      </c>
    </row>
    <row r="48" spans="3:7" hidden="1">
      <c r="C48" s="1">
        <f t="shared" si="10"/>
        <v>102500</v>
      </c>
      <c r="D48" s="4">
        <f t="shared" si="13"/>
        <v>27607</v>
      </c>
      <c r="E48" s="6">
        <f t="shared" si="7"/>
        <v>0.39</v>
      </c>
      <c r="F48" s="6">
        <f t="shared" si="11"/>
        <v>0.26933658536585364</v>
      </c>
      <c r="G48" s="7">
        <f t="shared" si="12"/>
        <v>0.21229179687499999</v>
      </c>
    </row>
    <row r="49" spans="3:7" hidden="1">
      <c r="C49" s="1">
        <f t="shared" si="10"/>
        <v>105000</v>
      </c>
      <c r="D49" s="4">
        <f t="shared" si="13"/>
        <v>28582</v>
      </c>
      <c r="E49" s="6">
        <f t="shared" si="7"/>
        <v>0.39</v>
      </c>
      <c r="F49" s="6">
        <f t="shared" si="11"/>
        <v>0.27220952380952379</v>
      </c>
      <c r="G49" s="7">
        <f t="shared" si="12"/>
        <v>0.21229179687499999</v>
      </c>
    </row>
    <row r="50" spans="3:7" hidden="1">
      <c r="C50" s="1">
        <f t="shared" si="10"/>
        <v>107500</v>
      </c>
      <c r="D50" s="4">
        <f t="shared" si="13"/>
        <v>29557</v>
      </c>
      <c r="E50" s="6">
        <f t="shared" si="7"/>
        <v>0.39</v>
      </c>
      <c r="F50" s="6">
        <f t="shared" si="11"/>
        <v>0.2749488372093023</v>
      </c>
      <c r="G50" s="7">
        <f t="shared" si="12"/>
        <v>0.21229179687499999</v>
      </c>
    </row>
    <row r="51" spans="3:7" hidden="1">
      <c r="C51" s="1">
        <f t="shared" ref="C51:C68" si="14">C50+2500</f>
        <v>110000</v>
      </c>
      <c r="D51" s="4">
        <f t="shared" ref="D51:D68" si="15">(C51-C50)*39%+D50</f>
        <v>30532</v>
      </c>
      <c r="E51" s="6">
        <f t="shared" si="7"/>
        <v>0.39</v>
      </c>
      <c r="F51" s="6">
        <f t="shared" ref="F51:F68" si="16">D51/C51</f>
        <v>0.27756363636363635</v>
      </c>
      <c r="G51" s="7">
        <f t="shared" ref="G51:G68" si="17">G50</f>
        <v>0.21229179687499999</v>
      </c>
    </row>
    <row r="52" spans="3:7" hidden="1">
      <c r="C52" s="1">
        <f t="shared" si="14"/>
        <v>112500</v>
      </c>
      <c r="D52" s="4">
        <f t="shared" si="15"/>
        <v>31507</v>
      </c>
      <c r="E52" s="6">
        <f t="shared" si="7"/>
        <v>0.39</v>
      </c>
      <c r="F52" s="6">
        <f t="shared" si="16"/>
        <v>0.28006222222222221</v>
      </c>
      <c r="G52" s="7">
        <f t="shared" si="17"/>
        <v>0.21229179687499999</v>
      </c>
    </row>
    <row r="53" spans="3:7" hidden="1">
      <c r="C53" s="1">
        <f t="shared" si="14"/>
        <v>115000</v>
      </c>
      <c r="D53" s="4">
        <f t="shared" si="15"/>
        <v>32482</v>
      </c>
      <c r="E53" s="6">
        <f t="shared" si="7"/>
        <v>0.39</v>
      </c>
      <c r="F53" s="6">
        <f t="shared" si="16"/>
        <v>0.2824521739130435</v>
      </c>
      <c r="G53" s="7">
        <f t="shared" si="17"/>
        <v>0.21229179687499999</v>
      </c>
    </row>
    <row r="54" spans="3:7" hidden="1">
      <c r="C54" s="1">
        <f t="shared" si="14"/>
        <v>117500</v>
      </c>
      <c r="D54" s="4">
        <f t="shared" si="15"/>
        <v>33457</v>
      </c>
      <c r="E54" s="6">
        <f t="shared" si="7"/>
        <v>0.39</v>
      </c>
      <c r="F54" s="6">
        <f t="shared" si="16"/>
        <v>0.28474042553191492</v>
      </c>
      <c r="G54" s="7">
        <f t="shared" si="17"/>
        <v>0.21229179687499999</v>
      </c>
    </row>
    <row r="55" spans="3:7" hidden="1">
      <c r="C55" s="1">
        <f t="shared" si="14"/>
        <v>120000</v>
      </c>
      <c r="D55" s="4">
        <f t="shared" si="15"/>
        <v>34432</v>
      </c>
      <c r="E55" s="6">
        <f t="shared" si="7"/>
        <v>0.39</v>
      </c>
      <c r="F55" s="6">
        <f t="shared" si="16"/>
        <v>0.28693333333333332</v>
      </c>
      <c r="G55" s="7">
        <f t="shared" si="17"/>
        <v>0.21229179687499999</v>
      </c>
    </row>
    <row r="56" spans="3:7" hidden="1">
      <c r="C56" s="1">
        <f t="shared" si="14"/>
        <v>122500</v>
      </c>
      <c r="D56" s="4">
        <f t="shared" si="15"/>
        <v>35407</v>
      </c>
      <c r="E56" s="6">
        <f t="shared" si="7"/>
        <v>0.39</v>
      </c>
      <c r="F56" s="6">
        <f t="shared" si="16"/>
        <v>0.28903673469387753</v>
      </c>
      <c r="G56" s="7">
        <f t="shared" si="17"/>
        <v>0.21229179687499999</v>
      </c>
    </row>
    <row r="57" spans="3:7" hidden="1">
      <c r="C57" s="1">
        <f t="shared" si="14"/>
        <v>125000</v>
      </c>
      <c r="D57" s="4">
        <f t="shared" si="15"/>
        <v>36382</v>
      </c>
      <c r="E57" s="6">
        <f t="shared" si="7"/>
        <v>0.39</v>
      </c>
      <c r="F57" s="6">
        <f t="shared" si="16"/>
        <v>0.29105599999999998</v>
      </c>
      <c r="G57" s="7">
        <f t="shared" si="17"/>
        <v>0.21229179687499999</v>
      </c>
    </row>
    <row r="58" spans="3:7" hidden="1">
      <c r="C58" s="1">
        <f t="shared" si="14"/>
        <v>127500</v>
      </c>
      <c r="D58" s="4">
        <f t="shared" si="15"/>
        <v>37357</v>
      </c>
      <c r="E58" s="6">
        <f t="shared" si="7"/>
        <v>0.39</v>
      </c>
      <c r="F58" s="6">
        <f t="shared" si="16"/>
        <v>0.29299607843137254</v>
      </c>
      <c r="G58" s="7">
        <f t="shared" si="17"/>
        <v>0.21229179687499999</v>
      </c>
    </row>
    <row r="59" spans="3:7" hidden="1">
      <c r="C59" s="1">
        <f t="shared" si="14"/>
        <v>130000</v>
      </c>
      <c r="D59" s="4">
        <f t="shared" si="15"/>
        <v>38332</v>
      </c>
      <c r="E59" s="6">
        <f t="shared" si="7"/>
        <v>0.39</v>
      </c>
      <c r="F59" s="6">
        <f t="shared" si="16"/>
        <v>0.29486153846153845</v>
      </c>
      <c r="G59" s="7">
        <f t="shared" si="17"/>
        <v>0.21229179687499999</v>
      </c>
    </row>
    <row r="60" spans="3:7" hidden="1">
      <c r="C60" s="1">
        <f t="shared" si="14"/>
        <v>132500</v>
      </c>
      <c r="D60" s="4">
        <f t="shared" si="15"/>
        <v>39307</v>
      </c>
      <c r="E60" s="6">
        <f t="shared" si="7"/>
        <v>0.39</v>
      </c>
      <c r="F60" s="6">
        <f t="shared" si="16"/>
        <v>0.29665660377358488</v>
      </c>
      <c r="G60" s="7">
        <f t="shared" si="17"/>
        <v>0.21229179687499999</v>
      </c>
    </row>
    <row r="61" spans="3:7" hidden="1">
      <c r="C61" s="1">
        <f t="shared" si="14"/>
        <v>135000</v>
      </c>
      <c r="D61" s="4">
        <f t="shared" si="15"/>
        <v>40282</v>
      </c>
      <c r="E61" s="6">
        <f t="shared" si="7"/>
        <v>0.39</v>
      </c>
      <c r="F61" s="6">
        <f t="shared" si="16"/>
        <v>0.2983851851851852</v>
      </c>
      <c r="G61" s="7">
        <f t="shared" si="17"/>
        <v>0.21229179687499999</v>
      </c>
    </row>
    <row r="62" spans="3:7" hidden="1">
      <c r="C62" s="1">
        <f t="shared" si="14"/>
        <v>137500</v>
      </c>
      <c r="D62" s="4">
        <f t="shared" si="15"/>
        <v>41257</v>
      </c>
      <c r="E62" s="6">
        <f t="shared" si="7"/>
        <v>0.39</v>
      </c>
      <c r="F62" s="6">
        <f t="shared" si="16"/>
        <v>0.30005090909090909</v>
      </c>
      <c r="G62" s="7">
        <f t="shared" si="17"/>
        <v>0.21229179687499999</v>
      </c>
    </row>
    <row r="63" spans="3:7" hidden="1">
      <c r="C63" s="1">
        <f t="shared" si="14"/>
        <v>140000</v>
      </c>
      <c r="D63" s="4">
        <f t="shared" si="15"/>
        <v>42232</v>
      </c>
      <c r="E63" s="6">
        <f t="shared" si="7"/>
        <v>0.39</v>
      </c>
      <c r="F63" s="6">
        <f t="shared" si="16"/>
        <v>0.30165714285714285</v>
      </c>
      <c r="G63" s="7">
        <f t="shared" si="17"/>
        <v>0.21229179687499999</v>
      </c>
    </row>
    <row r="64" spans="3:7" hidden="1">
      <c r="C64" s="1">
        <f t="shared" si="14"/>
        <v>142500</v>
      </c>
      <c r="D64" s="4">
        <f t="shared" si="15"/>
        <v>43207</v>
      </c>
      <c r="E64" s="6">
        <f t="shared" si="7"/>
        <v>0.39</v>
      </c>
      <c r="F64" s="6">
        <f t="shared" si="16"/>
        <v>0.30320701754385965</v>
      </c>
      <c r="G64" s="7">
        <f t="shared" si="17"/>
        <v>0.21229179687499999</v>
      </c>
    </row>
    <row r="65" spans="3:7" hidden="1">
      <c r="C65" s="1">
        <f t="shared" si="14"/>
        <v>145000</v>
      </c>
      <c r="D65" s="4">
        <f t="shared" si="15"/>
        <v>44182</v>
      </c>
      <c r="E65" s="6">
        <f t="shared" si="7"/>
        <v>0.39</v>
      </c>
      <c r="F65" s="6">
        <f t="shared" si="16"/>
        <v>0.30470344827586204</v>
      </c>
      <c r="G65" s="7">
        <f t="shared" si="17"/>
        <v>0.21229179687499999</v>
      </c>
    </row>
    <row r="66" spans="3:7" hidden="1">
      <c r="C66" s="1">
        <f t="shared" si="14"/>
        <v>147500</v>
      </c>
      <c r="D66" s="4">
        <f t="shared" si="15"/>
        <v>45157</v>
      </c>
      <c r="E66" s="6">
        <f t="shared" si="7"/>
        <v>0.39</v>
      </c>
      <c r="F66" s="6">
        <f t="shared" si="16"/>
        <v>0.3061491525423729</v>
      </c>
      <c r="G66" s="7">
        <f t="shared" si="17"/>
        <v>0.21229179687499999</v>
      </c>
    </row>
    <row r="67" spans="3:7" hidden="1">
      <c r="C67" s="1">
        <f t="shared" si="14"/>
        <v>150000</v>
      </c>
      <c r="D67" s="4">
        <f t="shared" si="15"/>
        <v>46132</v>
      </c>
      <c r="E67" s="6">
        <f t="shared" si="7"/>
        <v>0.39</v>
      </c>
      <c r="F67" s="6">
        <f t="shared" si="16"/>
        <v>0.30754666666666669</v>
      </c>
      <c r="G67" s="7">
        <f t="shared" si="17"/>
        <v>0.21229179687499999</v>
      </c>
    </row>
    <row r="68" spans="3:7" hidden="1">
      <c r="C68" s="1">
        <f t="shared" si="14"/>
        <v>152500</v>
      </c>
      <c r="D68" s="4">
        <f t="shared" si="15"/>
        <v>47107</v>
      </c>
      <c r="E68" s="6">
        <f t="shared" si="7"/>
        <v>0.39</v>
      </c>
      <c r="F68" s="6">
        <f t="shared" si="16"/>
        <v>0.30889836065573772</v>
      </c>
      <c r="G68" s="7">
        <f t="shared" si="17"/>
        <v>0.21229179687499999</v>
      </c>
    </row>
    <row r="69" spans="3:7" hidden="1">
      <c r="C69" s="1">
        <f t="shared" ref="C69:C94" si="18">C68+2500</f>
        <v>155000</v>
      </c>
      <c r="D69" s="4">
        <f t="shared" ref="D69:D79" si="19">(C69-C68)*39%+D68</f>
        <v>48082</v>
      </c>
      <c r="E69" s="6">
        <f t="shared" si="7"/>
        <v>0.39</v>
      </c>
      <c r="F69" s="6">
        <f t="shared" ref="F69:F94" si="20">D69/C69</f>
        <v>0.31020645161290322</v>
      </c>
      <c r="G69" s="7">
        <f t="shared" ref="G69:G94" si="21">G68</f>
        <v>0.21229179687499999</v>
      </c>
    </row>
    <row r="70" spans="3:7" hidden="1">
      <c r="C70" s="1">
        <f t="shared" si="18"/>
        <v>157500</v>
      </c>
      <c r="D70" s="4">
        <f t="shared" si="19"/>
        <v>49057</v>
      </c>
      <c r="E70" s="6">
        <f t="shared" si="7"/>
        <v>0.39</v>
      </c>
      <c r="F70" s="6">
        <f t="shared" si="20"/>
        <v>0.31147301587301585</v>
      </c>
      <c r="G70" s="7">
        <f t="shared" si="21"/>
        <v>0.21229179687499999</v>
      </c>
    </row>
    <row r="71" spans="3:7" hidden="1">
      <c r="C71" s="1">
        <f t="shared" si="18"/>
        <v>160000</v>
      </c>
      <c r="D71" s="4">
        <f t="shared" si="19"/>
        <v>50032</v>
      </c>
      <c r="E71" s="6">
        <f t="shared" si="7"/>
        <v>0.39</v>
      </c>
      <c r="F71" s="6">
        <f t="shared" si="20"/>
        <v>0.31269999999999998</v>
      </c>
      <c r="G71" s="7">
        <f t="shared" si="21"/>
        <v>0.21229179687499999</v>
      </c>
    </row>
    <row r="72" spans="3:7" hidden="1">
      <c r="C72" s="1">
        <f t="shared" si="18"/>
        <v>162500</v>
      </c>
      <c r="D72" s="4">
        <f t="shared" si="19"/>
        <v>51007</v>
      </c>
      <c r="E72" s="6">
        <f t="shared" si="7"/>
        <v>0.39</v>
      </c>
      <c r="F72" s="6">
        <f t="shared" si="20"/>
        <v>0.31388923076923075</v>
      </c>
      <c r="G72" s="7">
        <f t="shared" si="21"/>
        <v>0.21229179687499999</v>
      </c>
    </row>
    <row r="73" spans="3:7" hidden="1">
      <c r="C73" s="1">
        <f t="shared" si="18"/>
        <v>165000</v>
      </c>
      <c r="D73" s="4">
        <f t="shared" si="19"/>
        <v>51982</v>
      </c>
      <c r="E73" s="6">
        <f t="shared" si="7"/>
        <v>0.39</v>
      </c>
      <c r="F73" s="6">
        <f t="shared" si="20"/>
        <v>0.31504242424242423</v>
      </c>
      <c r="G73" s="7">
        <f t="shared" si="21"/>
        <v>0.21229179687499999</v>
      </c>
    </row>
    <row r="74" spans="3:7" hidden="1">
      <c r="C74" s="1">
        <f t="shared" si="18"/>
        <v>167500</v>
      </c>
      <c r="D74" s="4">
        <f t="shared" si="19"/>
        <v>52957</v>
      </c>
      <c r="E74" s="6">
        <f t="shared" si="7"/>
        <v>0.39</v>
      </c>
      <c r="F74" s="6">
        <f t="shared" si="20"/>
        <v>0.31616119402985077</v>
      </c>
      <c r="G74" s="7">
        <f t="shared" si="21"/>
        <v>0.21229179687499999</v>
      </c>
    </row>
    <row r="75" spans="3:7" hidden="1">
      <c r="C75" s="1">
        <f t="shared" si="18"/>
        <v>170000</v>
      </c>
      <c r="D75" s="4">
        <f t="shared" si="19"/>
        <v>53932</v>
      </c>
      <c r="E75" s="6">
        <f t="shared" si="7"/>
        <v>0.39</v>
      </c>
      <c r="F75" s="6">
        <f t="shared" si="20"/>
        <v>0.31724705882352944</v>
      </c>
      <c r="G75" s="7">
        <f t="shared" si="21"/>
        <v>0.21229179687499999</v>
      </c>
    </row>
    <row r="76" spans="3:7" hidden="1">
      <c r="C76" s="1">
        <f t="shared" si="18"/>
        <v>172500</v>
      </c>
      <c r="D76" s="4">
        <f t="shared" si="19"/>
        <v>54907</v>
      </c>
      <c r="E76" s="6">
        <f t="shared" si="7"/>
        <v>0.39</v>
      </c>
      <c r="F76" s="6">
        <f t="shared" si="20"/>
        <v>0.3183014492753623</v>
      </c>
      <c r="G76" s="7">
        <f t="shared" si="21"/>
        <v>0.21229179687499999</v>
      </c>
    </row>
    <row r="77" spans="3:7" hidden="1">
      <c r="C77" s="1">
        <f t="shared" si="18"/>
        <v>175000</v>
      </c>
      <c r="D77" s="4">
        <f t="shared" si="19"/>
        <v>55882</v>
      </c>
      <c r="E77" s="6">
        <f t="shared" si="7"/>
        <v>0.39</v>
      </c>
      <c r="F77" s="6">
        <f t="shared" si="20"/>
        <v>0.31932571428571427</v>
      </c>
      <c r="G77" s="7">
        <f t="shared" si="21"/>
        <v>0.21229179687499999</v>
      </c>
    </row>
    <row r="78" spans="3:7" hidden="1">
      <c r="C78" s="1">
        <f t="shared" si="18"/>
        <v>177500</v>
      </c>
      <c r="D78" s="4">
        <f t="shared" si="19"/>
        <v>56857</v>
      </c>
      <c r="E78" s="6">
        <f t="shared" si="7"/>
        <v>0.39</v>
      </c>
      <c r="F78" s="6">
        <f t="shared" si="20"/>
        <v>0.3203211267605634</v>
      </c>
      <c r="G78" s="7">
        <f t="shared" si="21"/>
        <v>0.21229179687499999</v>
      </c>
    </row>
    <row r="79" spans="3:7" hidden="1">
      <c r="C79" s="1">
        <f t="shared" si="18"/>
        <v>180000</v>
      </c>
      <c r="D79" s="4">
        <f t="shared" si="19"/>
        <v>57832</v>
      </c>
      <c r="E79" s="6">
        <f t="shared" si="7"/>
        <v>0.39</v>
      </c>
      <c r="F79" s="6">
        <f t="shared" si="20"/>
        <v>0.3212888888888889</v>
      </c>
      <c r="G79" s="7">
        <f t="shared" si="21"/>
        <v>0.21229179687499999</v>
      </c>
    </row>
    <row r="80" spans="3:7" hidden="1">
      <c r="C80" s="1">
        <f t="shared" si="18"/>
        <v>182500</v>
      </c>
      <c r="D80" s="4">
        <f>(C80-C79)*49%+D79</f>
        <v>59057</v>
      </c>
      <c r="E80" s="6">
        <f t="shared" si="7"/>
        <v>0.49</v>
      </c>
      <c r="F80" s="6">
        <f t="shared" si="20"/>
        <v>0.3236</v>
      </c>
      <c r="G80" s="7">
        <f t="shared" si="21"/>
        <v>0.21229179687499999</v>
      </c>
    </row>
    <row r="81" spans="3:7" hidden="1">
      <c r="C81" s="1">
        <f t="shared" si="18"/>
        <v>185000</v>
      </c>
      <c r="D81" s="4">
        <f t="shared" ref="D81:D94" si="22">(C81-C80)*49%+D80</f>
        <v>60282</v>
      </c>
      <c r="E81" s="6">
        <f t="shared" si="7"/>
        <v>0.49</v>
      </c>
      <c r="F81" s="6">
        <f t="shared" si="20"/>
        <v>0.32584864864864865</v>
      </c>
      <c r="G81" s="7">
        <f t="shared" si="21"/>
        <v>0.21229179687499999</v>
      </c>
    </row>
    <row r="82" spans="3:7" hidden="1">
      <c r="C82" s="1">
        <f t="shared" si="18"/>
        <v>187500</v>
      </c>
      <c r="D82" s="4">
        <f t="shared" si="22"/>
        <v>61507</v>
      </c>
      <c r="E82" s="6">
        <f t="shared" ref="E82:E127" si="23">(D82-D81)/2500</f>
        <v>0.49</v>
      </c>
      <c r="F82" s="6">
        <f t="shared" si="20"/>
        <v>0.32803733333333335</v>
      </c>
      <c r="G82" s="7">
        <f t="shared" si="21"/>
        <v>0.21229179687499999</v>
      </c>
    </row>
    <row r="83" spans="3:7" hidden="1">
      <c r="C83" s="1">
        <f t="shared" si="18"/>
        <v>190000</v>
      </c>
      <c r="D83" s="4">
        <f t="shared" si="22"/>
        <v>62732</v>
      </c>
      <c r="E83" s="6">
        <f t="shared" si="23"/>
        <v>0.49</v>
      </c>
      <c r="F83" s="6">
        <f t="shared" si="20"/>
        <v>0.33016842105263156</v>
      </c>
      <c r="G83" s="7">
        <f t="shared" si="21"/>
        <v>0.21229179687499999</v>
      </c>
    </row>
    <row r="84" spans="3:7" hidden="1">
      <c r="C84" s="1">
        <f t="shared" si="18"/>
        <v>192500</v>
      </c>
      <c r="D84" s="4">
        <f t="shared" si="22"/>
        <v>63957</v>
      </c>
      <c r="E84" s="6">
        <f t="shared" si="23"/>
        <v>0.49</v>
      </c>
      <c r="F84" s="6">
        <f t="shared" si="20"/>
        <v>0.33224415584415584</v>
      </c>
      <c r="G84" s="7">
        <f t="shared" si="21"/>
        <v>0.21229179687499999</v>
      </c>
    </row>
    <row r="85" spans="3:7" hidden="1">
      <c r="C85" s="1">
        <f t="shared" si="18"/>
        <v>195000</v>
      </c>
      <c r="D85" s="4">
        <f t="shared" si="22"/>
        <v>65182</v>
      </c>
      <c r="E85" s="6">
        <f t="shared" si="23"/>
        <v>0.49</v>
      </c>
      <c r="F85" s="6">
        <f t="shared" si="20"/>
        <v>0.33426666666666666</v>
      </c>
      <c r="G85" s="7">
        <f t="shared" si="21"/>
        <v>0.21229179687499999</v>
      </c>
    </row>
    <row r="86" spans="3:7" hidden="1">
      <c r="C86" s="1">
        <f t="shared" si="18"/>
        <v>197500</v>
      </c>
      <c r="D86" s="4">
        <f t="shared" si="22"/>
        <v>66407</v>
      </c>
      <c r="E86" s="6">
        <f t="shared" si="23"/>
        <v>0.49</v>
      </c>
      <c r="F86" s="6">
        <f t="shared" si="20"/>
        <v>0.33623797468354433</v>
      </c>
      <c r="G86" s="7">
        <f t="shared" si="21"/>
        <v>0.21229179687499999</v>
      </c>
    </row>
    <row r="87" spans="3:7" hidden="1">
      <c r="C87" s="1">
        <f t="shared" si="18"/>
        <v>200000</v>
      </c>
      <c r="D87" s="4">
        <f t="shared" si="22"/>
        <v>67632</v>
      </c>
      <c r="E87" s="6">
        <f t="shared" si="23"/>
        <v>0.49</v>
      </c>
      <c r="F87" s="6">
        <f t="shared" si="20"/>
        <v>0.33816000000000002</v>
      </c>
      <c r="G87" s="7">
        <f t="shared" si="21"/>
        <v>0.21229179687499999</v>
      </c>
    </row>
    <row r="88" spans="3:7" hidden="1">
      <c r="C88" s="1">
        <f t="shared" si="18"/>
        <v>202500</v>
      </c>
      <c r="D88" s="4">
        <f t="shared" si="22"/>
        <v>68857</v>
      </c>
      <c r="E88" s="6">
        <f t="shared" si="23"/>
        <v>0.49</v>
      </c>
      <c r="F88" s="6">
        <f t="shared" si="20"/>
        <v>0.34003456790123454</v>
      </c>
      <c r="G88" s="7">
        <f t="shared" si="21"/>
        <v>0.21229179687499999</v>
      </c>
    </row>
    <row r="89" spans="3:7" hidden="1">
      <c r="C89" s="1">
        <f t="shared" si="18"/>
        <v>205000</v>
      </c>
      <c r="D89" s="4">
        <f t="shared" si="22"/>
        <v>70082</v>
      </c>
      <c r="E89" s="6">
        <f t="shared" si="23"/>
        <v>0.49</v>
      </c>
      <c r="F89" s="6">
        <f t="shared" si="20"/>
        <v>0.34186341463414632</v>
      </c>
      <c r="G89" s="7">
        <f t="shared" si="21"/>
        <v>0.21229179687499999</v>
      </c>
    </row>
    <row r="90" spans="3:7" hidden="1">
      <c r="C90" s="1">
        <f t="shared" si="18"/>
        <v>207500</v>
      </c>
      <c r="D90" s="4">
        <f t="shared" si="22"/>
        <v>71307</v>
      </c>
      <c r="E90" s="6">
        <f t="shared" si="23"/>
        <v>0.49</v>
      </c>
      <c r="F90" s="6">
        <f t="shared" si="20"/>
        <v>0.34364819277108433</v>
      </c>
      <c r="G90" s="7">
        <f t="shared" si="21"/>
        <v>0.21229179687499999</v>
      </c>
    </row>
    <row r="91" spans="3:7" hidden="1">
      <c r="C91" s="1">
        <f t="shared" si="18"/>
        <v>210000</v>
      </c>
      <c r="D91" s="4">
        <f t="shared" si="22"/>
        <v>72532</v>
      </c>
      <c r="E91" s="6">
        <f t="shared" si="23"/>
        <v>0.49</v>
      </c>
      <c r="F91" s="6">
        <f t="shared" si="20"/>
        <v>0.34539047619047619</v>
      </c>
      <c r="G91" s="7">
        <f t="shared" si="21"/>
        <v>0.21229179687499999</v>
      </c>
    </row>
    <row r="92" spans="3:7" hidden="1">
      <c r="C92" s="1">
        <f t="shared" si="18"/>
        <v>212500</v>
      </c>
      <c r="D92" s="4">
        <f t="shared" si="22"/>
        <v>73757</v>
      </c>
      <c r="E92" s="6">
        <f t="shared" si="23"/>
        <v>0.49</v>
      </c>
      <c r="F92" s="6">
        <f t="shared" si="20"/>
        <v>0.34709176470588238</v>
      </c>
      <c r="G92" s="7">
        <f t="shared" si="21"/>
        <v>0.21229179687499999</v>
      </c>
    </row>
    <row r="93" spans="3:7" hidden="1">
      <c r="C93" s="1">
        <f t="shared" si="18"/>
        <v>215000</v>
      </c>
      <c r="D93" s="4">
        <f t="shared" si="22"/>
        <v>74982</v>
      </c>
      <c r="E93" s="6">
        <f t="shared" si="23"/>
        <v>0.49</v>
      </c>
      <c r="F93" s="6">
        <f t="shared" si="20"/>
        <v>0.34875348837209302</v>
      </c>
      <c r="G93" s="7">
        <f t="shared" si="21"/>
        <v>0.21229179687499999</v>
      </c>
    </row>
    <row r="94" spans="3:7" hidden="1">
      <c r="C94" s="1">
        <f t="shared" si="18"/>
        <v>217500</v>
      </c>
      <c r="D94" s="4">
        <f t="shared" si="22"/>
        <v>76207</v>
      </c>
      <c r="E94" s="6">
        <f t="shared" si="23"/>
        <v>0.49</v>
      </c>
      <c r="F94" s="6">
        <f t="shared" si="20"/>
        <v>0.35037701149425288</v>
      </c>
      <c r="G94" s="7">
        <f t="shared" si="21"/>
        <v>0.21229179687499999</v>
      </c>
    </row>
    <row r="95" spans="3:7" hidden="1">
      <c r="C95" s="1">
        <f t="shared" ref="C95:C105" si="24">C94+2500</f>
        <v>220000</v>
      </c>
      <c r="D95" s="4">
        <f t="shared" ref="D95:D105" si="25">(C95-C94)*49%+D94</f>
        <v>77432</v>
      </c>
      <c r="E95" s="6">
        <f t="shared" si="23"/>
        <v>0.49</v>
      </c>
      <c r="F95" s="6">
        <f t="shared" ref="F95:F105" si="26">D95/C95</f>
        <v>0.35196363636363637</v>
      </c>
      <c r="G95" s="7">
        <f t="shared" ref="G95:G105" si="27">G94</f>
        <v>0.21229179687499999</v>
      </c>
    </row>
    <row r="96" spans="3:7" hidden="1">
      <c r="C96" s="1">
        <f t="shared" si="24"/>
        <v>222500</v>
      </c>
      <c r="D96" s="4">
        <f t="shared" si="25"/>
        <v>78657</v>
      </c>
      <c r="E96" s="6">
        <f t="shared" si="23"/>
        <v>0.49</v>
      </c>
      <c r="F96" s="6">
        <f t="shared" si="26"/>
        <v>0.35351460674157303</v>
      </c>
      <c r="G96" s="7">
        <f t="shared" si="27"/>
        <v>0.21229179687499999</v>
      </c>
    </row>
    <row r="97" spans="3:7" hidden="1">
      <c r="C97" s="1">
        <f t="shared" si="24"/>
        <v>225000</v>
      </c>
      <c r="D97" s="4">
        <f t="shared" si="25"/>
        <v>79882</v>
      </c>
      <c r="E97" s="6">
        <f t="shared" si="23"/>
        <v>0.49</v>
      </c>
      <c r="F97" s="6">
        <f t="shared" si="26"/>
        <v>0.35503111111111113</v>
      </c>
      <c r="G97" s="7">
        <f t="shared" si="27"/>
        <v>0.21229179687499999</v>
      </c>
    </row>
    <row r="98" spans="3:7" hidden="1">
      <c r="C98" s="1">
        <f t="shared" si="24"/>
        <v>227500</v>
      </c>
      <c r="D98" s="4">
        <f t="shared" si="25"/>
        <v>81107</v>
      </c>
      <c r="E98" s="6">
        <f t="shared" si="23"/>
        <v>0.49</v>
      </c>
      <c r="F98" s="6">
        <f t="shared" si="26"/>
        <v>0.35651428571428573</v>
      </c>
      <c r="G98" s="7">
        <f t="shared" si="27"/>
        <v>0.21229179687499999</v>
      </c>
    </row>
    <row r="99" spans="3:7" hidden="1">
      <c r="C99" s="1">
        <f t="shared" si="24"/>
        <v>230000</v>
      </c>
      <c r="D99" s="4">
        <f t="shared" si="25"/>
        <v>82332</v>
      </c>
      <c r="E99" s="6">
        <f t="shared" si="23"/>
        <v>0.49</v>
      </c>
      <c r="F99" s="6">
        <f t="shared" si="26"/>
        <v>0.35796521739130432</v>
      </c>
      <c r="G99" s="7">
        <f t="shared" si="27"/>
        <v>0.21229179687499999</v>
      </c>
    </row>
    <row r="100" spans="3:7" hidden="1">
      <c r="C100" s="1">
        <f t="shared" si="24"/>
        <v>232500</v>
      </c>
      <c r="D100" s="4">
        <f t="shared" si="25"/>
        <v>83557</v>
      </c>
      <c r="E100" s="6">
        <f t="shared" si="23"/>
        <v>0.49</v>
      </c>
      <c r="F100" s="6">
        <f t="shared" si="26"/>
        <v>0.35938494623655914</v>
      </c>
      <c r="G100" s="7">
        <f t="shared" si="27"/>
        <v>0.21229179687499999</v>
      </c>
    </row>
    <row r="101" spans="3:7" hidden="1">
      <c r="C101" s="1">
        <f t="shared" si="24"/>
        <v>235000</v>
      </c>
      <c r="D101" s="4">
        <f t="shared" si="25"/>
        <v>84782</v>
      </c>
      <c r="E101" s="6">
        <f t="shared" si="23"/>
        <v>0.49</v>
      </c>
      <c r="F101" s="6">
        <f t="shared" si="26"/>
        <v>0.36077446808510638</v>
      </c>
      <c r="G101" s="7">
        <f t="shared" si="27"/>
        <v>0.21229179687499999</v>
      </c>
    </row>
    <row r="102" spans="3:7" hidden="1">
      <c r="C102" s="1">
        <f t="shared" si="24"/>
        <v>237500</v>
      </c>
      <c r="D102" s="4">
        <f t="shared" si="25"/>
        <v>86007</v>
      </c>
      <c r="E102" s="6">
        <f t="shared" si="23"/>
        <v>0.49</v>
      </c>
      <c r="F102" s="6">
        <f t="shared" si="26"/>
        <v>0.36213473684210529</v>
      </c>
      <c r="G102" s="7">
        <f t="shared" si="27"/>
        <v>0.21229179687499999</v>
      </c>
    </row>
    <row r="103" spans="3:7" hidden="1">
      <c r="C103" s="1">
        <f t="shared" si="24"/>
        <v>240000</v>
      </c>
      <c r="D103" s="4">
        <f t="shared" si="25"/>
        <v>87232</v>
      </c>
      <c r="E103" s="6">
        <f t="shared" si="23"/>
        <v>0.49</v>
      </c>
      <c r="F103" s="6">
        <f t="shared" si="26"/>
        <v>0.36346666666666666</v>
      </c>
      <c r="G103" s="7">
        <f t="shared" si="27"/>
        <v>0.21229179687499999</v>
      </c>
    </row>
    <row r="104" spans="3:7" hidden="1">
      <c r="C104" s="1">
        <f t="shared" si="24"/>
        <v>242500</v>
      </c>
      <c r="D104" s="4">
        <f t="shared" si="25"/>
        <v>88457</v>
      </c>
      <c r="E104" s="6">
        <f t="shared" si="23"/>
        <v>0.49</v>
      </c>
      <c r="F104" s="6">
        <f t="shared" si="26"/>
        <v>0.36477113402061856</v>
      </c>
      <c r="G104" s="7">
        <f t="shared" si="27"/>
        <v>0.21229179687499999</v>
      </c>
    </row>
    <row r="105" spans="3:7" hidden="1">
      <c r="C105" s="1">
        <f t="shared" si="24"/>
        <v>245000</v>
      </c>
      <c r="D105" s="4">
        <f t="shared" si="25"/>
        <v>89682</v>
      </c>
      <c r="E105" s="6">
        <f t="shared" si="23"/>
        <v>0.49</v>
      </c>
      <c r="F105" s="6">
        <f t="shared" si="26"/>
        <v>0.36604897959183674</v>
      </c>
      <c r="G105" s="7">
        <f t="shared" si="27"/>
        <v>0.21229179687499999</v>
      </c>
    </row>
    <row r="106" spans="3:7" hidden="1">
      <c r="C106" s="1">
        <f t="shared" ref="C106:C125" si="28">C105+2500</f>
        <v>247500</v>
      </c>
      <c r="D106" s="4">
        <f t="shared" ref="D106:D125" si="29">(C106-C105)*49%+D105</f>
        <v>90907</v>
      </c>
      <c r="E106" s="6">
        <f t="shared" si="23"/>
        <v>0.49</v>
      </c>
      <c r="F106" s="6">
        <f t="shared" ref="F106:F125" si="30">D106/C106</f>
        <v>0.36730101010101013</v>
      </c>
      <c r="G106" s="7">
        <f t="shared" ref="G106:G125" si="31">G105</f>
        <v>0.21229179687499999</v>
      </c>
    </row>
    <row r="107" spans="3:7" hidden="1">
      <c r="C107" s="1">
        <f t="shared" si="28"/>
        <v>250000</v>
      </c>
      <c r="D107" s="4">
        <f t="shared" si="29"/>
        <v>92132</v>
      </c>
      <c r="E107" s="6">
        <f t="shared" si="23"/>
        <v>0.49</v>
      </c>
      <c r="F107" s="6">
        <f t="shared" si="30"/>
        <v>0.36852800000000002</v>
      </c>
      <c r="G107" s="7">
        <f t="shared" si="31"/>
        <v>0.21229179687499999</v>
      </c>
    </row>
    <row r="108" spans="3:7" hidden="1">
      <c r="C108" s="1">
        <f t="shared" si="28"/>
        <v>252500</v>
      </c>
      <c r="D108" s="4">
        <f t="shared" si="29"/>
        <v>93357</v>
      </c>
      <c r="E108" s="6">
        <f t="shared" si="23"/>
        <v>0.49</v>
      </c>
      <c r="F108" s="6">
        <f t="shared" si="30"/>
        <v>0.36973069306930695</v>
      </c>
      <c r="G108" s="7">
        <f t="shared" si="31"/>
        <v>0.21229179687499999</v>
      </c>
    </row>
    <row r="109" spans="3:7" hidden="1">
      <c r="C109" s="1">
        <f t="shared" si="28"/>
        <v>255000</v>
      </c>
      <c r="D109" s="4">
        <f t="shared" si="29"/>
        <v>94582</v>
      </c>
      <c r="E109" s="6">
        <f t="shared" si="23"/>
        <v>0.49</v>
      </c>
      <c r="F109" s="6">
        <f t="shared" si="30"/>
        <v>0.37090980392156864</v>
      </c>
      <c r="G109" s="7">
        <f t="shared" si="31"/>
        <v>0.21229179687499999</v>
      </c>
    </row>
    <row r="110" spans="3:7" hidden="1">
      <c r="C110" s="1">
        <f t="shared" si="28"/>
        <v>257500</v>
      </c>
      <c r="D110" s="4">
        <f t="shared" si="29"/>
        <v>95807</v>
      </c>
      <c r="E110" s="6">
        <f t="shared" si="23"/>
        <v>0.49</v>
      </c>
      <c r="F110" s="6">
        <f t="shared" si="30"/>
        <v>0.37206601941747575</v>
      </c>
      <c r="G110" s="7">
        <f t="shared" si="31"/>
        <v>0.21229179687499999</v>
      </c>
    </row>
    <row r="111" spans="3:7" hidden="1">
      <c r="C111" s="1">
        <f t="shared" si="28"/>
        <v>260000</v>
      </c>
      <c r="D111" s="4">
        <f t="shared" si="29"/>
        <v>97032</v>
      </c>
      <c r="E111" s="6">
        <f t="shared" si="23"/>
        <v>0.49</v>
      </c>
      <c r="F111" s="6">
        <f t="shared" si="30"/>
        <v>0.37319999999999998</v>
      </c>
      <c r="G111" s="7">
        <f t="shared" si="31"/>
        <v>0.21229179687499999</v>
      </c>
    </row>
    <row r="112" spans="3:7" hidden="1">
      <c r="C112" s="1">
        <f t="shared" si="28"/>
        <v>262500</v>
      </c>
      <c r="D112" s="4">
        <f t="shared" si="29"/>
        <v>98257</v>
      </c>
      <c r="E112" s="6">
        <f t="shared" si="23"/>
        <v>0.49</v>
      </c>
      <c r="F112" s="6">
        <f t="shared" si="30"/>
        <v>0.37431238095238095</v>
      </c>
      <c r="G112" s="7">
        <f t="shared" si="31"/>
        <v>0.21229179687499999</v>
      </c>
    </row>
    <row r="113" spans="3:7" hidden="1">
      <c r="C113" s="1">
        <f t="shared" si="28"/>
        <v>265000</v>
      </c>
      <c r="D113" s="4">
        <f t="shared" si="29"/>
        <v>99482</v>
      </c>
      <c r="E113" s="6">
        <f t="shared" si="23"/>
        <v>0.49</v>
      </c>
      <c r="F113" s="6">
        <f t="shared" si="30"/>
        <v>0.37540377358490568</v>
      </c>
      <c r="G113" s="7">
        <f t="shared" si="31"/>
        <v>0.21229179687499999</v>
      </c>
    </row>
    <row r="114" spans="3:7" hidden="1">
      <c r="C114" s="1">
        <f t="shared" si="28"/>
        <v>267500</v>
      </c>
      <c r="D114" s="4">
        <f t="shared" si="29"/>
        <v>100707</v>
      </c>
      <c r="E114" s="6">
        <f t="shared" si="23"/>
        <v>0.49</v>
      </c>
      <c r="F114" s="6">
        <f t="shared" si="30"/>
        <v>0.37647476635514021</v>
      </c>
      <c r="G114" s="7">
        <f t="shared" si="31"/>
        <v>0.21229179687499999</v>
      </c>
    </row>
    <row r="115" spans="3:7" hidden="1">
      <c r="C115" s="1">
        <f t="shared" si="28"/>
        <v>270000</v>
      </c>
      <c r="D115" s="4">
        <f t="shared" si="29"/>
        <v>101932</v>
      </c>
      <c r="E115" s="6">
        <f t="shared" si="23"/>
        <v>0.49</v>
      </c>
      <c r="F115" s="6">
        <f t="shared" si="30"/>
        <v>0.37752592592592593</v>
      </c>
      <c r="G115" s="7">
        <f t="shared" si="31"/>
        <v>0.21229179687499999</v>
      </c>
    </row>
    <row r="116" spans="3:7" hidden="1">
      <c r="C116" s="1">
        <f t="shared" si="28"/>
        <v>272500</v>
      </c>
      <c r="D116" s="4">
        <f t="shared" si="29"/>
        <v>103157</v>
      </c>
      <c r="E116" s="6">
        <f t="shared" si="23"/>
        <v>0.49</v>
      </c>
      <c r="F116" s="6">
        <f t="shared" si="30"/>
        <v>0.37855779816513763</v>
      </c>
      <c r="G116" s="7">
        <f t="shared" si="31"/>
        <v>0.21229179687499999</v>
      </c>
    </row>
    <row r="117" spans="3:7" hidden="1">
      <c r="C117" s="1">
        <f t="shared" si="28"/>
        <v>275000</v>
      </c>
      <c r="D117" s="4">
        <f t="shared" si="29"/>
        <v>104382</v>
      </c>
      <c r="E117" s="6">
        <f t="shared" si="23"/>
        <v>0.49</v>
      </c>
      <c r="F117" s="6">
        <f t="shared" si="30"/>
        <v>0.37957090909090907</v>
      </c>
      <c r="G117" s="7">
        <f t="shared" si="31"/>
        <v>0.21229179687499999</v>
      </c>
    </row>
    <row r="118" spans="3:7" hidden="1">
      <c r="C118" s="1">
        <f t="shared" si="28"/>
        <v>277500</v>
      </c>
      <c r="D118" s="4">
        <f t="shared" si="29"/>
        <v>105607</v>
      </c>
      <c r="E118" s="6">
        <f t="shared" si="23"/>
        <v>0.49</v>
      </c>
      <c r="F118" s="6">
        <f t="shared" si="30"/>
        <v>0.38056576576576578</v>
      </c>
      <c r="G118" s="7">
        <f t="shared" si="31"/>
        <v>0.21229179687499999</v>
      </c>
    </row>
    <row r="119" spans="3:7" hidden="1">
      <c r="C119" s="1">
        <f t="shared" si="28"/>
        <v>280000</v>
      </c>
      <c r="D119" s="4">
        <f t="shared" si="29"/>
        <v>106832</v>
      </c>
      <c r="E119" s="6">
        <f t="shared" si="23"/>
        <v>0.49</v>
      </c>
      <c r="F119" s="6">
        <f t="shared" si="30"/>
        <v>0.38154285714285713</v>
      </c>
      <c r="G119" s="7">
        <f t="shared" si="31"/>
        <v>0.21229179687499999</v>
      </c>
    </row>
    <row r="120" spans="3:7" hidden="1">
      <c r="C120" s="1">
        <f t="shared" si="28"/>
        <v>282500</v>
      </c>
      <c r="D120" s="4">
        <f t="shared" si="29"/>
        <v>108057</v>
      </c>
      <c r="E120" s="6">
        <f t="shared" si="23"/>
        <v>0.49</v>
      </c>
      <c r="F120" s="6">
        <f t="shared" si="30"/>
        <v>0.38250265486725665</v>
      </c>
      <c r="G120" s="7">
        <f t="shared" si="31"/>
        <v>0.21229179687499999</v>
      </c>
    </row>
    <row r="121" spans="3:7" hidden="1">
      <c r="C121" s="1">
        <f t="shared" si="28"/>
        <v>285000</v>
      </c>
      <c r="D121" s="4">
        <f t="shared" si="29"/>
        <v>109282</v>
      </c>
      <c r="E121" s="6">
        <f t="shared" si="23"/>
        <v>0.49</v>
      </c>
      <c r="F121" s="6">
        <f t="shared" si="30"/>
        <v>0.3834456140350877</v>
      </c>
      <c r="G121" s="7">
        <f t="shared" si="31"/>
        <v>0.21229179687499999</v>
      </c>
    </row>
    <row r="122" spans="3:7" hidden="1">
      <c r="C122" s="1">
        <f t="shared" si="28"/>
        <v>287500</v>
      </c>
      <c r="D122" s="4">
        <f t="shared" si="29"/>
        <v>110507</v>
      </c>
      <c r="E122" s="6">
        <f t="shared" si="23"/>
        <v>0.49</v>
      </c>
      <c r="F122" s="6">
        <f t="shared" si="30"/>
        <v>0.38437217391304346</v>
      </c>
      <c r="G122" s="7">
        <f t="shared" si="31"/>
        <v>0.21229179687499999</v>
      </c>
    </row>
    <row r="123" spans="3:7" hidden="1">
      <c r="C123" s="1">
        <f t="shared" si="28"/>
        <v>290000</v>
      </c>
      <c r="D123" s="4">
        <f t="shared" si="29"/>
        <v>111732</v>
      </c>
      <c r="E123" s="6">
        <f t="shared" si="23"/>
        <v>0.49</v>
      </c>
      <c r="F123" s="6">
        <f t="shared" si="30"/>
        <v>0.38528275862068967</v>
      </c>
      <c r="G123" s="7">
        <f t="shared" si="31"/>
        <v>0.21229179687499999</v>
      </c>
    </row>
    <row r="124" spans="3:7" hidden="1">
      <c r="C124" s="1">
        <f t="shared" si="28"/>
        <v>292500</v>
      </c>
      <c r="D124" s="4">
        <f t="shared" si="29"/>
        <v>112957</v>
      </c>
      <c r="E124" s="6">
        <f t="shared" si="23"/>
        <v>0.49</v>
      </c>
      <c r="F124" s="6">
        <f t="shared" si="30"/>
        <v>0.38617777777777779</v>
      </c>
      <c r="G124" s="7">
        <f t="shared" si="31"/>
        <v>0.21229179687499999</v>
      </c>
    </row>
    <row r="125" spans="3:7" hidden="1">
      <c r="C125" s="1">
        <f t="shared" si="28"/>
        <v>295000</v>
      </c>
      <c r="D125" s="4">
        <f t="shared" si="29"/>
        <v>114182</v>
      </c>
      <c r="E125" s="6">
        <f t="shared" si="23"/>
        <v>0.49</v>
      </c>
      <c r="F125" s="6">
        <f t="shared" si="30"/>
        <v>0.38705762711864405</v>
      </c>
      <c r="G125" s="7">
        <f t="shared" si="31"/>
        <v>0.21229179687499999</v>
      </c>
    </row>
    <row r="126" spans="3:7" hidden="1">
      <c r="C126" s="1">
        <f t="shared" ref="C126:C127" si="32">C125+2500</f>
        <v>297500</v>
      </c>
      <c r="D126" s="4">
        <f t="shared" ref="D126:D127" si="33">(C126-C125)*49%+D125</f>
        <v>115407</v>
      </c>
      <c r="E126" s="6">
        <f t="shared" si="23"/>
        <v>0.49</v>
      </c>
      <c r="F126" s="6">
        <f t="shared" ref="F126:F127" si="34">D126/C126</f>
        <v>0.38792268907563027</v>
      </c>
      <c r="G126" s="7">
        <f t="shared" ref="G126:G127" si="35">G125</f>
        <v>0.21229179687499999</v>
      </c>
    </row>
    <row r="127" spans="3:7" hidden="1">
      <c r="C127" s="1">
        <f t="shared" si="32"/>
        <v>300000</v>
      </c>
      <c r="D127" s="4">
        <f t="shared" si="33"/>
        <v>116632</v>
      </c>
      <c r="E127" s="6">
        <f t="shared" si="23"/>
        <v>0.49</v>
      </c>
      <c r="F127" s="6">
        <f t="shared" si="34"/>
        <v>0.38877333333333336</v>
      </c>
      <c r="G127" s="7">
        <f t="shared" si="35"/>
        <v>0.21229179687499999</v>
      </c>
    </row>
    <row r="128" spans="3:7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3:5" hidden="1"/>
    <row r="162" spans="3:5" hidden="1"/>
    <row r="163" spans="3:5" hidden="1"/>
    <row r="164" spans="3:5" hidden="1"/>
    <row r="165" spans="3:5" hidden="1"/>
    <row r="166" spans="3:5" hidden="1"/>
    <row r="167" spans="3:5" hidden="1"/>
    <row r="168" spans="3:5" hidden="1"/>
    <row r="169" spans="3:5" hidden="1"/>
    <row r="170" spans="3:5" hidden="1">
      <c r="C170" s="1" t="s">
        <v>27</v>
      </c>
      <c r="D170" s="4">
        <f t="shared" ref="D170:D179" si="36">E170*$D$9</f>
        <v>2412.9934800000001</v>
      </c>
      <c r="E170" s="8">
        <v>0.17760000000000001</v>
      </c>
    </row>
    <row r="171" spans="3:5" hidden="1">
      <c r="C171" s="1" t="s">
        <v>24</v>
      </c>
      <c r="D171" s="4">
        <f t="shared" si="36"/>
        <v>2063.8159325000001</v>
      </c>
      <c r="E171" s="8">
        <v>0.15190000000000001</v>
      </c>
    </row>
    <row r="172" spans="3:5" hidden="1">
      <c r="C172" s="1" t="s">
        <v>26</v>
      </c>
      <c r="D172" s="4">
        <f t="shared" si="36"/>
        <v>1588.2823074999999</v>
      </c>
      <c r="E172" s="8">
        <v>0.1169</v>
      </c>
    </row>
    <row r="173" spans="3:5" hidden="1">
      <c r="C173" s="1" t="s">
        <v>28</v>
      </c>
      <c r="D173" s="4">
        <f t="shared" si="36"/>
        <v>1115.4660175000001</v>
      </c>
      <c r="E173" s="8">
        <v>8.2100000000000006E-2</v>
      </c>
    </row>
    <row r="174" spans="3:5" hidden="1">
      <c r="C174" s="1" t="s">
        <v>29</v>
      </c>
      <c r="D174" s="4">
        <f t="shared" si="36"/>
        <v>1111.3900149999999</v>
      </c>
      <c r="E174" s="8">
        <v>8.1799999999999998E-2</v>
      </c>
    </row>
    <row r="175" spans="3:5" hidden="1">
      <c r="C175" s="1" t="s">
        <v>30</v>
      </c>
      <c r="D175" s="4">
        <f t="shared" si="36"/>
        <v>1050.2499774999999</v>
      </c>
      <c r="E175" s="8">
        <v>7.7299999999999994E-2</v>
      </c>
    </row>
    <row r="176" spans="3:5" hidden="1">
      <c r="C176" s="1" t="s">
        <v>25</v>
      </c>
      <c r="D176" s="4">
        <f t="shared" si="36"/>
        <v>808.40716249999991</v>
      </c>
      <c r="E176" s="8">
        <v>5.9499999999999997E-2</v>
      </c>
    </row>
    <row r="177" spans="3:5" hidden="1">
      <c r="C177" s="1" t="s">
        <v>31</v>
      </c>
      <c r="D177" s="4">
        <f t="shared" si="36"/>
        <v>502.70697499999994</v>
      </c>
      <c r="E177" s="1">
        <v>3.6999999999999998E-2</v>
      </c>
    </row>
    <row r="178" spans="3:5" hidden="1">
      <c r="C178" s="1" t="s">
        <v>33</v>
      </c>
      <c r="D178" s="4">
        <f t="shared" si="36"/>
        <v>313.85219249999994</v>
      </c>
      <c r="E178" s="1">
        <v>2.3099999999999999E-2</v>
      </c>
    </row>
    <row r="179" spans="3:5" hidden="1">
      <c r="C179" s="1" t="s">
        <v>34</v>
      </c>
      <c r="D179" s="4">
        <f t="shared" si="36"/>
        <v>226.89747249999999</v>
      </c>
      <c r="E179" s="1">
        <v>1.67E-2</v>
      </c>
    </row>
    <row r="180" spans="3:5" hidden="1">
      <c r="C180" s="1" t="s">
        <v>32</v>
      </c>
      <c r="D180" s="4">
        <f t="shared" ref="D180" si="37">E180*$D$9</f>
        <v>2392.6134674999971</v>
      </c>
      <c r="E180" s="9">
        <v>0.17609999999999981</v>
      </c>
    </row>
  </sheetData>
  <sheetProtection password="E4D6" sheet="1" objects="1" scenarios="1" selectLockedCells="1"/>
  <sortState ref="C170:E179">
    <sortCondition descending="1" ref="D170:D179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Insight Wealth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Mitchell</dc:creator>
  <cp:lastModifiedBy>Joel Mitchell</cp:lastModifiedBy>
  <dcterms:created xsi:type="dcterms:W3CDTF">2016-07-17T09:13:05Z</dcterms:created>
  <dcterms:modified xsi:type="dcterms:W3CDTF">2016-07-22T03:40:39Z</dcterms:modified>
</cp:coreProperties>
</file>